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0" windowWidth="12120" windowHeight="849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<sst xmlns="http://schemas.openxmlformats.org/spreadsheetml/2006/main" count="65" uniqueCount="61">
  <si>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Wyszczególnienie</t>
  </si>
  <si>
    <t>4.</t>
  </si>
  <si>
    <t>1.</t>
  </si>
  <si>
    <t>3.</t>
  </si>
  <si>
    <t>5.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</si>
  <si>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</si>
  <si>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</si>
  <si>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</si>
  <si>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</si>
  <si>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</si>
  <si>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</si>
  <si>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</si>
  <si>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</si>
  <si>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</si>
  <si>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obligacji</t>
  </si>
  <si>
    <t>pożyczki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</si>
  <si>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</si>
  <si>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</si>
  <si>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</si>
  <si>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</si>
  <si>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</si>
  <si>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</si>
  <si>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</si>
  <si>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</si>
  <si>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</si>
  <si>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</si>
  <si>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</si>
  <si>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</si>
  <si>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</si>
  <si>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</si>
  <si>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</si>
  <si>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</si>
  <si>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</si>
  <si>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</si>
  <si>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</si>
  <si>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</si>
  <si>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</si>
  <si>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</si>
  <si>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</si>
  <si>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</si>
  <si>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</si>
  <si>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</si>
  <si>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</si>
  <si>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</si>
  <si>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</si>
  <si>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4.1</t>
  </si>
  <si>
    <t>4.2</t>
  </si>
  <si>
    <t>4.3</t>
  </si>
  <si>
    <t>4.4</t>
  </si>
  <si>
    <t>kredyty</t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</si>
  <si>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</si>
  <si>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r>
      <t xml:space="preserve">spłaty zadłużenia po uwzględnieniu wyłączeń </t>
    </r>
    <r>
      <rPr>
        <sz val="10"/>
        <rFont val="Arial"/>
        <family val="2"/>
      </rPr>
      <t xml:space="preserve">(art. 169 ust. 3)      </t>
    </r>
  </si>
  <si>
    <r>
      <t xml:space="preserve">spłaty zadłużenia </t>
    </r>
    <r>
      <rPr>
        <sz val="10"/>
        <rFont val="Arial"/>
        <family val="2"/>
      </rPr>
      <t xml:space="preserve">(art. 169 ust. 1)        </t>
    </r>
  </si>
  <si>
    <r>
      <t xml:space="preserve">długu </t>
    </r>
    <r>
      <rPr>
        <sz val="10"/>
        <rFont val="Arial"/>
        <family val="2"/>
      </rPr>
      <t xml:space="preserve">(art. 170 ust. 1)         </t>
    </r>
  </si>
  <si>
    <t>Zobowiązania wg tytułów dłużnych: (1.1+1.2+1.3)</t>
  </si>
  <si>
    <t>kredytów i pożyczek</t>
  </si>
  <si>
    <t>*)</t>
  </si>
  <si>
    <t>x</t>
  </si>
  <si>
    <t>Prognoza kwoty długu i spłat na rok 2009 i lata następne</t>
  </si>
  <si>
    <t>do projektu uchwały budżetowej gminy Lubicz na 2009r.</t>
  </si>
  <si>
    <t>Załącznik nr 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</si>
</sst>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29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8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8" fontId="8" fillId="0" borderId="10" xfId="42" applyNumberFormat="1" applyFont="1" applyBorder="1" applyAlignment="1">
      <alignment horizontal="center" vertical="top" wrapText="1"/>
    </xf>
    <xf numFmtId="169" fontId="8" fillId="0" borderId="10" xfId="42" applyNumberFormat="1" applyFont="1" applyBorder="1" applyAlignment="1">
      <alignment horizontal="center" vertical="top" wrapText="1"/>
    </xf>
    <xf numFmtId="169" fontId="9" fillId="0" borderId="10" xfId="42" applyNumberFormat="1" applyFont="1" applyBorder="1" applyAlignment="1">
      <alignment horizontal="center" vertical="top" wrapText="1"/>
    </xf>
    <xf numFmtId="169" fontId="8" fillId="0" borderId="10" xfId="42" applyNumberFormat="1" applyFont="1" applyBorder="1" applyAlignment="1">
      <alignment horizontal="right" vertical="top" wrapText="1"/>
    </xf>
    <xf numFmtId="0" fontId="4" fillId="20" borderId="10" xfId="0" applyFont="1" applyFill="1" applyBorder="1" applyAlignment="1">
      <alignment horizontal="left" vertical="center" wrapText="1"/>
    </xf>
    <xf numFmtId="169" fontId="9" fillId="20" borderId="10" xfId="42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69" fontId="8" fillId="0" borderId="10" xfId="4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8" fillId="0" borderId="17" xfId="42" applyNumberFormat="1" applyFont="1" applyBorder="1" applyAlignment="1">
      <alignment horizontal="center" vertical="top" wrapText="1"/>
    </xf>
    <xf numFmtId="169" fontId="9" fillId="20" borderId="18" xfId="42" applyNumberFormat="1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wrapText="1"/>
    </xf>
    <xf numFmtId="0" fontId="4" fillId="20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/>
    </xf>
    <xf numFmtId="169" fontId="9" fillId="20" borderId="18" xfId="42" applyNumberFormat="1" applyFont="1" applyFill="1" applyBorder="1" applyAlignment="1">
      <alignment horizontal="center" vertical="top" wrapText="1"/>
    </xf>
    <xf numFmtId="0" fontId="11" fillId="2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9" fontId="9" fillId="0" borderId="0" xfId="42" applyNumberFormat="1" applyFont="1" applyBorder="1" applyAlignment="1">
      <alignment horizontal="center" vertical="top" wrapText="1"/>
    </xf>
    <xf numFmtId="169" fontId="9" fillId="20" borderId="14" xfId="42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 indent="1"/>
    </xf>
    <xf numFmtId="0" fontId="4" fillId="2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20" borderId="23" xfId="0" applyFont="1" applyFill="1" applyBorder="1" applyAlignment="1">
      <alignment horizontal="center" wrapText="1"/>
    </xf>
    <xf numFmtId="0" fontId="4" fillId="21" borderId="24" xfId="0" applyFont="1" applyFill="1" applyBorder="1" applyAlignment="1">
      <alignment horizontal="center" vertical="center"/>
    </xf>
    <xf numFmtId="0" fontId="4" fillId="20" borderId="25" xfId="0" applyFont="1" applyFill="1" applyBorder="1" applyAlignment="1">
      <alignment horizontal="center" vertical="center" wrapText="1"/>
    </xf>
    <xf numFmtId="169" fontId="9" fillId="20" borderId="22" xfId="42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169" fontId="9" fillId="0" borderId="26" xfId="42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169" fontId="8" fillId="0" borderId="26" xfId="42" applyNumberFormat="1" applyFont="1" applyBorder="1" applyAlignment="1">
      <alignment horizontal="center" vertical="top" wrapText="1"/>
    </xf>
    <xf numFmtId="0" fontId="4" fillId="24" borderId="26" xfId="0" applyFont="1" applyFill="1" applyBorder="1" applyAlignment="1">
      <alignment horizontal="center" vertical="center"/>
    </xf>
    <xf numFmtId="169" fontId="9" fillId="20" borderId="26" xfId="42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left" vertical="center" wrapText="1"/>
    </xf>
    <xf numFmtId="168" fontId="8" fillId="0" borderId="26" xfId="42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left" wrapText="1" indent="1"/>
    </xf>
    <xf numFmtId="168" fontId="8" fillId="0" borderId="28" xfId="42" applyNumberFormat="1" applyFont="1" applyBorder="1" applyAlignment="1">
      <alignment horizontal="center" vertical="top" wrapText="1"/>
    </xf>
    <xf numFmtId="168" fontId="8" fillId="0" borderId="29" xfId="42" applyNumberFormat="1" applyFont="1" applyBorder="1" applyAlignment="1">
      <alignment horizontal="center" vertical="top" wrapText="1"/>
    </xf>
    <xf numFmtId="0" fontId="4" fillId="20" borderId="3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31" xfId="0" applyFont="1" applyFill="1" applyBorder="1" applyAlignment="1">
      <alignment horizontal="center" vertical="center"/>
    </xf>
    <xf numFmtId="168" fontId="9" fillId="0" borderId="10" xfId="42" applyNumberFormat="1" applyFont="1" applyBorder="1" applyAlignment="1">
      <alignment horizontal="center" vertical="top" wrapText="1"/>
    </xf>
    <xf numFmtId="168" fontId="9" fillId="0" borderId="26" xfId="42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20" borderId="3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33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33" xfId="0" applyFont="1" applyFill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0" fontId="4" fillId="20" borderId="3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4" fillId="20" borderId="19" xfId="0" applyFont="1" applyFill="1" applyBorder="1" applyAlignment="1">
      <alignment horizontal="left" vertical="center" wrapText="1"/>
    </xf>
    <xf numFmtId="0" fontId="4" fillId="20" borderId="37" xfId="0" applyFont="1" applyFill="1" applyBorder="1" applyAlignment="1">
      <alignment horizontal="left" vertical="center" wrapText="1"/>
    </xf>
    <xf numFmtId="0" fontId="4" fillId="20" borderId="3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tabSelected="1" view="pageBreakPreview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125" style="0" hidden="1" customWidth="1"/>
    <col min="4" max="4" width="10.75390625" style="0" hidden="1" customWidth="1"/>
    <col min="5" max="7" width="10.75390625" style="0" customWidth="1"/>
    <col min="8" max="8" width="10.625" style="0" customWidth="1"/>
    <col min="9" max="11" width="10.75390625" style="0" customWidth="1"/>
    <col min="12" max="13" width="11.125" style="0" customWidth="1"/>
    <col min="14" max="16" width="11.75390625" style="0" customWidth="1"/>
  </cols>
  <sheetData>
    <row r="1" spans="6:16" ht="16.5" customHeight="1">
      <c r="F1" s="16" t="s">
        <v>60</v>
      </c>
      <c r="G1" s="17"/>
      <c r="H1" s="17"/>
      <c r="I1" s="17"/>
      <c r="J1" s="17"/>
      <c r="K1" s="17"/>
      <c r="L1" s="17"/>
      <c r="M1" s="17"/>
      <c r="N1" s="18"/>
      <c r="O1" s="30"/>
      <c r="P1" s="30"/>
    </row>
    <row r="2" spans="6:16" ht="12.75">
      <c r="F2" s="19" t="s">
        <v>59</v>
      </c>
      <c r="G2" s="20"/>
      <c r="H2" s="20"/>
      <c r="I2" s="20"/>
      <c r="J2" s="20"/>
      <c r="K2" s="20"/>
      <c r="L2" s="20"/>
      <c r="M2" s="20"/>
      <c r="N2" s="21"/>
      <c r="O2" s="30"/>
      <c r="P2" s="30"/>
    </row>
    <row r="3" spans="1:16" ht="21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1"/>
      <c r="P3" s="1"/>
    </row>
    <row r="4" spans="14:16" ht="13.5" customHeight="1" thickBot="1">
      <c r="N4" s="12" t="s">
        <v>5</v>
      </c>
      <c r="O4" s="42"/>
      <c r="P4" s="42"/>
    </row>
    <row r="5" spans="1:16" s="3" customFormat="1" ht="18" customHeight="1">
      <c r="A5" s="72" t="s">
        <v>6</v>
      </c>
      <c r="B5" s="74" t="s">
        <v>0</v>
      </c>
      <c r="C5" s="76" t="s">
        <v>20</v>
      </c>
      <c r="D5" s="78" t="s">
        <v>13</v>
      </c>
      <c r="E5" s="78"/>
      <c r="F5" s="78"/>
      <c r="G5" s="78"/>
      <c r="H5" s="78"/>
      <c r="I5" s="78"/>
      <c r="J5" s="78"/>
      <c r="K5" s="78"/>
      <c r="L5" s="78"/>
      <c r="M5" s="78"/>
      <c r="N5" s="79"/>
      <c r="O5" s="66"/>
      <c r="P5" s="68"/>
    </row>
    <row r="6" spans="1:16" s="3" customFormat="1" ht="20.25" customHeight="1">
      <c r="A6" s="73"/>
      <c r="B6" s="75"/>
      <c r="C6" s="77"/>
      <c r="D6" s="10">
        <v>2007</v>
      </c>
      <c r="E6" s="10">
        <v>2008</v>
      </c>
      <c r="F6" s="10">
        <v>2009</v>
      </c>
      <c r="G6" s="10">
        <v>2010</v>
      </c>
      <c r="H6" s="10">
        <v>2011</v>
      </c>
      <c r="I6" s="10">
        <v>2012</v>
      </c>
      <c r="J6" s="10">
        <v>2013</v>
      </c>
      <c r="K6" s="10">
        <v>2014</v>
      </c>
      <c r="L6" s="10">
        <v>2015</v>
      </c>
      <c r="M6" s="10">
        <v>2016</v>
      </c>
      <c r="N6" s="34">
        <v>2017</v>
      </c>
      <c r="O6" s="10">
        <v>2018</v>
      </c>
      <c r="P6" s="67">
        <v>2019</v>
      </c>
    </row>
    <row r="7" spans="1:16" s="9" customFormat="1" ht="8.25">
      <c r="A7" s="47">
        <v>1</v>
      </c>
      <c r="B7" s="8">
        <v>2</v>
      </c>
      <c r="C7" s="8">
        <v>3</v>
      </c>
      <c r="D7" s="8">
        <v>3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35">
        <v>13</v>
      </c>
      <c r="P7" s="48">
        <v>14</v>
      </c>
    </row>
    <row r="8" spans="1:17" s="9" customFormat="1" ht="6" customHeight="1">
      <c r="A8" s="49"/>
      <c r="B8" s="80" t="s">
        <v>54</v>
      </c>
      <c r="C8" s="33"/>
      <c r="D8" s="38" t="s">
        <v>56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50"/>
      <c r="Q8" s="36"/>
    </row>
    <row r="9" spans="1:17" s="3" customFormat="1" ht="15.75" customHeight="1">
      <c r="A9" s="51" t="s">
        <v>2</v>
      </c>
      <c r="B9" s="77"/>
      <c r="C9" s="32">
        <v>16829228</v>
      </c>
      <c r="D9" s="37">
        <v>19033819</v>
      </c>
      <c r="E9" s="37">
        <f>E10+E13+E18</f>
        <v>18413519.45</v>
      </c>
      <c r="F9" s="37">
        <f aca="true" t="shared" si="0" ref="F9:P9">F10+F13+F18</f>
        <v>21031019</v>
      </c>
      <c r="G9" s="37">
        <f t="shared" si="0"/>
        <v>18198375</v>
      </c>
      <c r="H9" s="37">
        <f t="shared" si="0"/>
        <v>15012875</v>
      </c>
      <c r="I9" s="37">
        <f t="shared" si="0"/>
        <v>11990500</v>
      </c>
      <c r="J9" s="37">
        <f t="shared" si="0"/>
        <v>8977500</v>
      </c>
      <c r="K9" s="37">
        <f t="shared" si="0"/>
        <v>6089500</v>
      </c>
      <c r="L9" s="37">
        <f t="shared" si="0"/>
        <v>3566500</v>
      </c>
      <c r="M9" s="37">
        <f t="shared" si="0"/>
        <v>2012500</v>
      </c>
      <c r="N9" s="37">
        <f t="shared" si="0"/>
        <v>808500</v>
      </c>
      <c r="O9" s="44">
        <f t="shared" si="0"/>
        <v>136500</v>
      </c>
      <c r="P9" s="52">
        <f t="shared" si="0"/>
        <v>0</v>
      </c>
      <c r="Q9" s="41"/>
    </row>
    <row r="10" spans="1:17" s="2" customFormat="1" ht="14.25" customHeight="1">
      <c r="A10" s="53" t="s">
        <v>8</v>
      </c>
      <c r="B10" s="5" t="s">
        <v>39</v>
      </c>
      <c r="C10" s="24">
        <v>16829228</v>
      </c>
      <c r="D10" s="24">
        <v>19033819</v>
      </c>
      <c r="E10" s="24">
        <f>SUM(E11:E12)</f>
        <v>16913519.45</v>
      </c>
      <c r="F10" s="24">
        <f aca="true" t="shared" si="1" ref="F10:P10">SUM(F11:F12)</f>
        <v>16123375</v>
      </c>
      <c r="G10" s="24">
        <f t="shared" si="1"/>
        <v>18198375</v>
      </c>
      <c r="H10" s="24">
        <f t="shared" si="1"/>
        <v>15012875</v>
      </c>
      <c r="I10" s="24">
        <f t="shared" si="1"/>
        <v>11990500</v>
      </c>
      <c r="J10" s="24">
        <f t="shared" si="1"/>
        <v>8977500</v>
      </c>
      <c r="K10" s="24">
        <f t="shared" si="1"/>
        <v>6089500</v>
      </c>
      <c r="L10" s="24">
        <f t="shared" si="1"/>
        <v>3566500</v>
      </c>
      <c r="M10" s="24">
        <f t="shared" si="1"/>
        <v>2012500</v>
      </c>
      <c r="N10" s="24">
        <f t="shared" si="1"/>
        <v>808500</v>
      </c>
      <c r="O10" s="24">
        <f t="shared" si="1"/>
        <v>136500</v>
      </c>
      <c r="P10" s="54">
        <f t="shared" si="1"/>
        <v>0</v>
      </c>
      <c r="Q10" s="3"/>
    </row>
    <row r="11" spans="1:16" s="2" customFormat="1" ht="15" customHeight="1">
      <c r="A11" s="55" t="s">
        <v>27</v>
      </c>
      <c r="B11" s="6" t="s">
        <v>55</v>
      </c>
      <c r="C11" s="23">
        <v>16829228</v>
      </c>
      <c r="D11" s="23">
        <v>19033819</v>
      </c>
      <c r="E11" s="23">
        <v>16913519.45</v>
      </c>
      <c r="F11" s="23">
        <v>16123375</v>
      </c>
      <c r="G11" s="23">
        <v>18198375</v>
      </c>
      <c r="H11" s="29">
        <v>15012875</v>
      </c>
      <c r="I11" s="29">
        <v>11990500</v>
      </c>
      <c r="J11" s="29">
        <v>8977500</v>
      </c>
      <c r="K11" s="29">
        <v>6089500</v>
      </c>
      <c r="L11" s="29">
        <v>3566500</v>
      </c>
      <c r="M11" s="29">
        <v>2012500</v>
      </c>
      <c r="N11" s="23">
        <v>808500</v>
      </c>
      <c r="O11" s="23">
        <v>136500</v>
      </c>
      <c r="P11" s="56">
        <v>0</v>
      </c>
    </row>
    <row r="12" spans="1:16" s="2" customFormat="1" ht="15" customHeight="1">
      <c r="A12" s="55" t="s">
        <v>28</v>
      </c>
      <c r="B12" s="6" t="s">
        <v>14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56">
        <v>0</v>
      </c>
    </row>
    <row r="13" spans="1:16" s="2" customFormat="1" ht="12" customHeight="1">
      <c r="A13" s="53" t="s">
        <v>9</v>
      </c>
      <c r="B13" s="5" t="s">
        <v>40</v>
      </c>
      <c r="C13" s="24">
        <f>C14+C15+C17</f>
        <v>0</v>
      </c>
      <c r="D13" s="24" t="s">
        <v>57</v>
      </c>
      <c r="E13" s="24">
        <f>SUM(E14:E17)</f>
        <v>1500000</v>
      </c>
      <c r="F13" s="24">
        <f aca="true" t="shared" si="2" ref="F13:P13">SUM(F14:F17)</f>
        <v>4907644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2"/>
        <v>0</v>
      </c>
      <c r="P13" s="54">
        <f t="shared" si="2"/>
        <v>0</v>
      </c>
    </row>
    <row r="14" spans="1:16" s="2" customFormat="1" ht="15" customHeight="1">
      <c r="A14" s="55" t="s">
        <v>29</v>
      </c>
      <c r="B14" s="6" t="s">
        <v>15</v>
      </c>
      <c r="C14" s="23">
        <v>0</v>
      </c>
      <c r="D14" s="23" t="s">
        <v>57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56">
        <v>0</v>
      </c>
    </row>
    <row r="15" spans="1:16" s="2" customFormat="1" ht="15" customHeight="1">
      <c r="A15" s="55" t="s">
        <v>30</v>
      </c>
      <c r="B15" s="6" t="s">
        <v>49</v>
      </c>
      <c r="C15" s="23">
        <v>0</v>
      </c>
      <c r="D15" s="23" t="s">
        <v>57</v>
      </c>
      <c r="E15" s="23">
        <v>1500000</v>
      </c>
      <c r="F15" s="23">
        <v>4907644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56">
        <v>0</v>
      </c>
    </row>
    <row r="16" spans="1:16" s="2" customFormat="1" ht="15" customHeight="1" hidden="1">
      <c r="A16" s="55"/>
      <c r="B16" s="7" t="s">
        <v>16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57"/>
    </row>
    <row r="17" spans="1:16" s="2" customFormat="1" ht="15" customHeight="1">
      <c r="A17" s="55" t="s">
        <v>31</v>
      </c>
      <c r="B17" s="6" t="s">
        <v>7</v>
      </c>
      <c r="C17" s="23">
        <v>0</v>
      </c>
      <c r="D17" s="23" t="s">
        <v>57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/>
      <c r="L17" s="23">
        <v>0</v>
      </c>
      <c r="M17" s="23">
        <v>0</v>
      </c>
      <c r="N17" s="23">
        <v>0</v>
      </c>
      <c r="O17" s="23">
        <v>0</v>
      </c>
      <c r="P17" s="56">
        <v>0</v>
      </c>
    </row>
    <row r="18" spans="1:16" s="2" customFormat="1" ht="15" customHeight="1">
      <c r="A18" s="53" t="s">
        <v>10</v>
      </c>
      <c r="B18" s="5" t="s">
        <v>17</v>
      </c>
      <c r="C18" s="24">
        <f>C19+C20</f>
        <v>0</v>
      </c>
      <c r="D18" s="24">
        <v>0</v>
      </c>
      <c r="E18" s="24">
        <f aca="true" t="shared" si="3" ref="E18:N18">E19+E20</f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3">
        <v>0</v>
      </c>
      <c r="P18" s="56">
        <v>0</v>
      </c>
    </row>
    <row r="19" spans="1:16" s="2" customFormat="1" ht="15" customHeight="1">
      <c r="A19" s="55" t="s">
        <v>41</v>
      </c>
      <c r="B19" s="15" t="s">
        <v>43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56">
        <v>0</v>
      </c>
    </row>
    <row r="20" spans="1:16" s="2" customFormat="1" ht="15" customHeight="1">
      <c r="A20" s="55" t="s">
        <v>42</v>
      </c>
      <c r="B20" s="15" t="s">
        <v>44</v>
      </c>
      <c r="C20" s="25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56">
        <v>0</v>
      </c>
    </row>
    <row r="21" spans="1:17" s="3" customFormat="1" ht="17.25" customHeight="1">
      <c r="A21" s="46">
        <v>2</v>
      </c>
      <c r="B21" s="26" t="s">
        <v>38</v>
      </c>
      <c r="C21" s="27">
        <f>C22+C26+C27</f>
        <v>1751733</v>
      </c>
      <c r="D21" s="27">
        <f>D22+D26+D27</f>
        <v>2677262</v>
      </c>
      <c r="E21" s="27">
        <f>E22+E26+E27</f>
        <v>3287800</v>
      </c>
      <c r="F21" s="27">
        <f aca="true" t="shared" si="4" ref="F21:P21">F22+F26+F27</f>
        <v>3720729</v>
      </c>
      <c r="G21" s="27">
        <f t="shared" si="4"/>
        <v>4218248</v>
      </c>
      <c r="H21" s="27">
        <f t="shared" si="4"/>
        <v>4420929</v>
      </c>
      <c r="I21" s="27">
        <f t="shared" si="4"/>
        <v>3981562</v>
      </c>
      <c r="J21" s="27">
        <f t="shared" si="4"/>
        <v>3760614</v>
      </c>
      <c r="K21" s="27">
        <f t="shared" si="4"/>
        <v>3424194</v>
      </c>
      <c r="L21" s="27">
        <f t="shared" si="4"/>
        <v>2873474</v>
      </c>
      <c r="M21" s="27">
        <f t="shared" si="4"/>
        <v>1753626</v>
      </c>
      <c r="N21" s="27">
        <f t="shared" si="4"/>
        <v>1307536</v>
      </c>
      <c r="O21" s="27">
        <f t="shared" si="4"/>
        <v>709708</v>
      </c>
      <c r="P21" s="58">
        <f t="shared" si="4"/>
        <v>138890</v>
      </c>
      <c r="Q21" s="2"/>
    </row>
    <row r="22" spans="1:26" s="3" customFormat="1" ht="15" customHeight="1">
      <c r="A22" s="59" t="s">
        <v>11</v>
      </c>
      <c r="B22" s="11" t="s">
        <v>37</v>
      </c>
      <c r="C22" s="24">
        <v>966415</v>
      </c>
      <c r="D22" s="24">
        <v>1801487</v>
      </c>
      <c r="E22" s="24">
        <f>SUM(E23:E25)</f>
        <v>2120300</v>
      </c>
      <c r="F22" s="24">
        <f aca="true" t="shared" si="5" ref="F22:P22">SUM(F23:F25)</f>
        <v>2520729</v>
      </c>
      <c r="G22" s="24">
        <f t="shared" si="5"/>
        <v>2832644</v>
      </c>
      <c r="H22" s="24">
        <f t="shared" si="5"/>
        <v>3185500</v>
      </c>
      <c r="I22" s="24">
        <f t="shared" si="5"/>
        <v>3022375</v>
      </c>
      <c r="J22" s="24">
        <f t="shared" si="5"/>
        <v>3013000</v>
      </c>
      <c r="K22" s="24">
        <f t="shared" si="5"/>
        <v>2888000</v>
      </c>
      <c r="L22" s="24">
        <f t="shared" si="5"/>
        <v>2523000</v>
      </c>
      <c r="M22" s="24">
        <f t="shared" si="5"/>
        <v>1554000</v>
      </c>
      <c r="N22" s="24">
        <f t="shared" si="5"/>
        <v>1204000</v>
      </c>
      <c r="O22" s="24">
        <f t="shared" si="5"/>
        <v>672000</v>
      </c>
      <c r="P22" s="54">
        <f t="shared" si="5"/>
        <v>136500</v>
      </c>
      <c r="R22" s="43"/>
      <c r="S22" s="43"/>
      <c r="T22" s="43"/>
      <c r="U22" s="43"/>
      <c r="V22" s="43"/>
      <c r="W22" s="43"/>
      <c r="X22" s="43"/>
      <c r="Y22" s="43"/>
      <c r="Z22" s="43"/>
    </row>
    <row r="23" spans="1:17" s="2" customFormat="1" ht="15" customHeight="1">
      <c r="A23" s="55" t="s">
        <v>24</v>
      </c>
      <c r="B23" s="6" t="s">
        <v>34</v>
      </c>
      <c r="C23" s="23">
        <v>966415</v>
      </c>
      <c r="D23" s="23">
        <v>1801487</v>
      </c>
      <c r="E23" s="23">
        <v>2120300</v>
      </c>
      <c r="F23" s="23">
        <v>2290144</v>
      </c>
      <c r="G23" s="23">
        <v>2832644</v>
      </c>
      <c r="H23" s="23">
        <v>3185500</v>
      </c>
      <c r="I23" s="23">
        <v>3022375</v>
      </c>
      <c r="J23" s="23">
        <v>3013000</v>
      </c>
      <c r="K23" s="23">
        <v>2888000</v>
      </c>
      <c r="L23" s="23">
        <v>2523000</v>
      </c>
      <c r="M23" s="23">
        <v>1554000</v>
      </c>
      <c r="N23" s="23">
        <v>1204000</v>
      </c>
      <c r="O23" s="23">
        <v>672000</v>
      </c>
      <c r="P23" s="56">
        <v>136500</v>
      </c>
      <c r="Q23" s="43"/>
    </row>
    <row r="24" spans="1:16" s="2" customFormat="1" ht="15" customHeight="1">
      <c r="A24" s="55" t="s">
        <v>25</v>
      </c>
      <c r="B24" s="6" t="s">
        <v>36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54">
        <v>0</v>
      </c>
    </row>
    <row r="25" spans="1:16" s="2" customFormat="1" ht="15" customHeight="1">
      <c r="A25" s="55" t="s">
        <v>26</v>
      </c>
      <c r="B25" s="6" t="s">
        <v>35</v>
      </c>
      <c r="C25" s="23">
        <v>0</v>
      </c>
      <c r="D25" s="23">
        <v>0</v>
      </c>
      <c r="E25" s="23">
        <v>0</v>
      </c>
      <c r="F25" s="23">
        <v>230585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56">
        <v>0</v>
      </c>
    </row>
    <row r="26" spans="1:16" s="2" customFormat="1" ht="15" customHeight="1">
      <c r="A26" s="53" t="s">
        <v>12</v>
      </c>
      <c r="B26" s="5" t="s">
        <v>33</v>
      </c>
      <c r="C26" s="24">
        <v>59698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54">
        <v>0</v>
      </c>
    </row>
    <row r="27" spans="1:17" s="14" customFormat="1" ht="14.25" customHeight="1">
      <c r="A27" s="53" t="s">
        <v>23</v>
      </c>
      <c r="B27" s="5" t="s">
        <v>32</v>
      </c>
      <c r="C27" s="24">
        <v>725620</v>
      </c>
      <c r="D27" s="24">
        <v>875775</v>
      </c>
      <c r="E27" s="24">
        <v>1167500</v>
      </c>
      <c r="F27" s="24">
        <v>1200000</v>
      </c>
      <c r="G27" s="24">
        <v>1385604</v>
      </c>
      <c r="H27" s="24">
        <v>1235429</v>
      </c>
      <c r="I27" s="24">
        <v>959187</v>
      </c>
      <c r="J27" s="24">
        <v>747614</v>
      </c>
      <c r="K27" s="24">
        <v>536194</v>
      </c>
      <c r="L27" s="24">
        <v>350474</v>
      </c>
      <c r="M27" s="24">
        <v>199626</v>
      </c>
      <c r="N27" s="24">
        <v>103536</v>
      </c>
      <c r="O27" s="24">
        <v>37708</v>
      </c>
      <c r="P27" s="54">
        <v>2390</v>
      </c>
      <c r="Q27" s="2"/>
    </row>
    <row r="28" spans="1:17" s="3" customFormat="1" ht="22.5" customHeight="1">
      <c r="A28" s="59" t="s">
        <v>3</v>
      </c>
      <c r="B28" s="11" t="s">
        <v>18</v>
      </c>
      <c r="C28" s="23">
        <v>32106052</v>
      </c>
      <c r="D28" s="23">
        <v>34661684</v>
      </c>
      <c r="E28" s="23">
        <v>39548475</v>
      </c>
      <c r="F28" s="23">
        <v>41841844</v>
      </c>
      <c r="G28" s="23">
        <v>43950000</v>
      </c>
      <c r="H28" s="23">
        <v>45265000</v>
      </c>
      <c r="I28" s="23">
        <v>46500000</v>
      </c>
      <c r="J28" s="23">
        <v>46500000</v>
      </c>
      <c r="K28" s="23">
        <v>46500000</v>
      </c>
      <c r="L28" s="23">
        <v>46500000</v>
      </c>
      <c r="M28" s="23">
        <v>46500000</v>
      </c>
      <c r="N28" s="23">
        <v>46500000</v>
      </c>
      <c r="O28" s="23">
        <v>46500000</v>
      </c>
      <c r="P28" s="56">
        <v>46500000</v>
      </c>
      <c r="Q28" s="14"/>
    </row>
    <row r="29" spans="1:17" s="13" customFormat="1" ht="22.5" customHeight="1" hidden="1">
      <c r="A29" s="59" t="s">
        <v>1</v>
      </c>
      <c r="B29" s="11" t="s">
        <v>21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1"/>
      <c r="P29" s="57"/>
      <c r="Q29" s="3"/>
    </row>
    <row r="30" spans="1:16" s="13" customFormat="1" ht="22.5" customHeight="1" hidden="1">
      <c r="A30" s="59" t="s">
        <v>4</v>
      </c>
      <c r="B30" s="11" t="s">
        <v>22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1"/>
      <c r="P30" s="57"/>
    </row>
    <row r="31" spans="1:17" s="3" customFormat="1" ht="20.25" customHeight="1">
      <c r="A31" s="46" t="s">
        <v>1</v>
      </c>
      <c r="B31" s="83" t="s">
        <v>19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26"/>
      <c r="P31" s="60"/>
      <c r="Q31" s="13"/>
    </row>
    <row r="32" spans="1:17" s="2" customFormat="1" ht="15" customHeight="1">
      <c r="A32" s="53" t="s">
        <v>45</v>
      </c>
      <c r="B32" s="4" t="s">
        <v>53</v>
      </c>
      <c r="C32" s="22">
        <v>52.4</v>
      </c>
      <c r="D32" s="22">
        <v>54.9</v>
      </c>
      <c r="E32" s="69">
        <f>E9/E28*100</f>
        <v>46.55936657481735</v>
      </c>
      <c r="F32" s="69">
        <f aca="true" t="shared" si="6" ref="F32:P32">F9/F28*100</f>
        <v>50.26312654862917</v>
      </c>
      <c r="G32" s="69">
        <f t="shared" si="6"/>
        <v>41.40699658703071</v>
      </c>
      <c r="H32" s="69">
        <f t="shared" si="6"/>
        <v>33.16662984645974</v>
      </c>
      <c r="I32" s="69">
        <f t="shared" si="6"/>
        <v>25.786021505376343</v>
      </c>
      <c r="J32" s="69">
        <f t="shared" si="6"/>
        <v>19.306451612903224</v>
      </c>
      <c r="K32" s="69">
        <f t="shared" si="6"/>
        <v>13.095698924731183</v>
      </c>
      <c r="L32" s="69">
        <f t="shared" si="6"/>
        <v>7.66989247311828</v>
      </c>
      <c r="M32" s="69">
        <f t="shared" si="6"/>
        <v>4.327956989247312</v>
      </c>
      <c r="N32" s="69">
        <f t="shared" si="6"/>
        <v>1.7387096774193547</v>
      </c>
      <c r="O32" s="69">
        <f t="shared" si="6"/>
        <v>0.2935483870967742</v>
      </c>
      <c r="P32" s="70">
        <f t="shared" si="6"/>
        <v>0</v>
      </c>
      <c r="Q32" s="3"/>
    </row>
    <row r="33" spans="1:16" s="2" customFormat="1" ht="24" customHeight="1">
      <c r="A33" s="53" t="s">
        <v>46</v>
      </c>
      <c r="B33" s="4" t="s">
        <v>50</v>
      </c>
      <c r="C33" s="22">
        <v>52.4</v>
      </c>
      <c r="D33" s="22">
        <v>54.9</v>
      </c>
      <c r="E33" s="22">
        <v>46.6</v>
      </c>
      <c r="F33" s="22">
        <v>50.3</v>
      </c>
      <c r="G33" s="22">
        <v>41.4</v>
      </c>
      <c r="H33" s="22">
        <v>33.2</v>
      </c>
      <c r="I33" s="22">
        <v>25.8</v>
      </c>
      <c r="J33" s="22">
        <v>19.3</v>
      </c>
      <c r="K33" s="22">
        <v>13.1</v>
      </c>
      <c r="L33" s="22">
        <v>7.7</v>
      </c>
      <c r="M33" s="22">
        <v>4.3</v>
      </c>
      <c r="N33" s="22">
        <v>1.7</v>
      </c>
      <c r="O33" s="22">
        <v>0.3</v>
      </c>
      <c r="P33" s="61">
        <v>0</v>
      </c>
    </row>
    <row r="34" spans="1:16" s="2" customFormat="1" ht="15" customHeight="1">
      <c r="A34" s="53" t="s">
        <v>47</v>
      </c>
      <c r="B34" s="4" t="s">
        <v>52</v>
      </c>
      <c r="C34" s="22">
        <v>5.5</v>
      </c>
      <c r="D34" s="22">
        <v>7.7</v>
      </c>
      <c r="E34" s="69">
        <f>E21/E28*100</f>
        <v>8.313342044162258</v>
      </c>
      <c r="F34" s="69">
        <f aca="true" t="shared" si="7" ref="F34:P34">F21/F28*100</f>
        <v>8.892363826030229</v>
      </c>
      <c r="G34" s="69">
        <f t="shared" si="7"/>
        <v>9.597833902161547</v>
      </c>
      <c r="H34" s="69">
        <f t="shared" si="7"/>
        <v>9.766771236054346</v>
      </c>
      <c r="I34" s="69">
        <f t="shared" si="7"/>
        <v>8.562498924731182</v>
      </c>
      <c r="J34" s="69">
        <f t="shared" si="7"/>
        <v>8.087341935483872</v>
      </c>
      <c r="K34" s="69">
        <f t="shared" si="7"/>
        <v>7.36385806451613</v>
      </c>
      <c r="L34" s="69">
        <f t="shared" si="7"/>
        <v>6.179513978494624</v>
      </c>
      <c r="M34" s="69">
        <f t="shared" si="7"/>
        <v>3.7712387096774194</v>
      </c>
      <c r="N34" s="69">
        <f t="shared" si="7"/>
        <v>2.811905376344086</v>
      </c>
      <c r="O34" s="69">
        <f t="shared" si="7"/>
        <v>1.5262537634408602</v>
      </c>
      <c r="P34" s="70">
        <f t="shared" si="7"/>
        <v>0.29868817204301074</v>
      </c>
    </row>
    <row r="35" spans="1:16" s="2" customFormat="1" ht="25.5" customHeight="1" thickBot="1">
      <c r="A35" s="62" t="s">
        <v>48</v>
      </c>
      <c r="B35" s="63" t="s">
        <v>51</v>
      </c>
      <c r="C35" s="64">
        <v>5.3</v>
      </c>
      <c r="D35" s="64">
        <v>7.7</v>
      </c>
      <c r="E35" s="64">
        <v>8.3</v>
      </c>
      <c r="F35" s="64">
        <v>8.9</v>
      </c>
      <c r="G35" s="64">
        <v>9.6</v>
      </c>
      <c r="H35" s="64">
        <v>9.8</v>
      </c>
      <c r="I35" s="64">
        <v>8.6</v>
      </c>
      <c r="J35" s="64">
        <v>8.1</v>
      </c>
      <c r="K35" s="64">
        <v>7.4</v>
      </c>
      <c r="L35" s="64">
        <v>6.2</v>
      </c>
      <c r="M35" s="64">
        <v>3.8</v>
      </c>
      <c r="N35" s="64">
        <v>2.8</v>
      </c>
      <c r="O35" s="64">
        <v>1.5</v>
      </c>
      <c r="P35" s="65">
        <v>0.3</v>
      </c>
    </row>
    <row r="36" spans="2:17" ht="12.75">
      <c r="B36" s="45"/>
      <c r="Q36" s="2"/>
    </row>
    <row r="37" spans="1:16" ht="1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40"/>
    </row>
    <row r="38" spans="1:16" ht="409.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39"/>
    </row>
    <row r="39" spans="1:4" ht="12.75">
      <c r="A39" s="82"/>
      <c r="B39" s="82"/>
      <c r="C39" s="82"/>
      <c r="D39" s="82"/>
    </row>
    <row r="40" spans="1:4" ht="12.75">
      <c r="A40" s="82"/>
      <c r="B40" s="82"/>
      <c r="C40" s="82"/>
      <c r="D40" s="82"/>
    </row>
    <row r="41" spans="1:4" ht="12.75">
      <c r="A41" s="82"/>
      <c r="B41" s="82"/>
      <c r="C41" s="82"/>
      <c r="D41" s="82"/>
    </row>
    <row r="42" spans="1:4" ht="12.75">
      <c r="A42" s="82"/>
      <c r="B42" s="82"/>
      <c r="C42" s="82"/>
      <c r="D42" s="82"/>
    </row>
    <row r="43" spans="1:4" ht="12.75">
      <c r="A43" s="82"/>
      <c r="B43" s="82"/>
      <c r="C43" s="82"/>
      <c r="D43" s="82"/>
    </row>
    <row r="44" spans="1:4" ht="12.75">
      <c r="A44" s="82"/>
      <c r="B44" s="82"/>
      <c r="C44" s="82"/>
      <c r="D44" s="82"/>
    </row>
    <row r="45" ht="12.75">
      <c r="B45" s="28"/>
    </row>
  </sheetData>
  <sheetProtection/>
  <mergeCells count="21">
    <mergeCell ref="A43:B43"/>
    <mergeCell ref="A44:B44"/>
    <mergeCell ref="C39:D39"/>
    <mergeCell ref="C40:D40"/>
    <mergeCell ref="C41:D41"/>
    <mergeCell ref="C42:D42"/>
    <mergeCell ref="C43:D43"/>
    <mergeCell ref="C44:D44"/>
    <mergeCell ref="A41:B41"/>
    <mergeCell ref="A42:B42"/>
    <mergeCell ref="B31:N31"/>
    <mergeCell ref="A37:O37"/>
    <mergeCell ref="B8:B9"/>
    <mergeCell ref="A38:O38"/>
    <mergeCell ref="A39:B39"/>
    <mergeCell ref="A40:B40"/>
    <mergeCell ref="A3:N3"/>
    <mergeCell ref="A5:A6"/>
    <mergeCell ref="B5:B6"/>
    <mergeCell ref="C5:C6"/>
    <mergeCell ref="D5:N5"/>
  </mergeCells>
  <printOptions horizontalCentered="1" verticalCentered="1"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w Lubiczu</cp:lastModifiedBy>
  <cp:lastPrinted>2008-11-19T14:22:50Z</cp:lastPrinted>
  <dcterms:created xsi:type="dcterms:W3CDTF">1998-12-09T13:02:10Z</dcterms:created>
  <dcterms:modified xsi:type="dcterms:W3CDTF">2008-11-24T09:20:18Z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