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firstSheet="18" activeTab="18"/>
  </bookViews>
  <sheets>
    <sheet name="Wykres21" sheetId="1" r:id="rId1"/>
    <sheet name="Wykres20" sheetId="2" r:id="rId2"/>
    <sheet name="Wykres19" sheetId="3" r:id="rId3"/>
    <sheet name="Wykres18" sheetId="4" r:id="rId4"/>
    <sheet name="Wykres17" sheetId="5" r:id="rId5"/>
    <sheet name="Wykres16" sheetId="6" r:id="rId6"/>
    <sheet name="Wykres15" sheetId="7" r:id="rId7"/>
    <sheet name="Wykres14" sheetId="8" r:id="rId8"/>
    <sheet name="Wykres13" sheetId="9" r:id="rId9"/>
    <sheet name="Wykres12" sheetId="10" r:id="rId10"/>
    <sheet name="Wykres11" sheetId="11" r:id="rId11"/>
    <sheet name="Wykres10" sheetId="12" r:id="rId12"/>
    <sheet name="Wykres9" sheetId="13" r:id="rId13"/>
    <sheet name="Wykres8" sheetId="14" r:id="rId14"/>
    <sheet name="Wykres7" sheetId="15" r:id="rId15"/>
    <sheet name="Wykres6" sheetId="16" r:id="rId16"/>
    <sheet name="Wykres5" sheetId="17" r:id="rId17"/>
    <sheet name="Wykres4" sheetId="18" r:id="rId18"/>
    <sheet name="Arkusz1" sheetId="19" r:id="rId19"/>
  </sheets>
  <definedNames/>
  <calcPr fullCalcOnLoad="1"/>
</workbook>
</file>

<file path=xl/sharedStrings.xml><?xml version="1.0" encoding="utf-8"?>
<sst xmlns="http://schemas.openxmlformats.org/spreadsheetml/2006/main" count="228" uniqueCount="160">
  <si>
    <t xml:space="preserve">Nazwa zadania </t>
  </si>
  <si>
    <t>ogółem</t>
  </si>
  <si>
    <t>kwota zł</t>
  </si>
  <si>
    <t>klasyf.budż.</t>
  </si>
  <si>
    <t xml:space="preserve">P L A N </t>
  </si>
  <si>
    <t>x</t>
  </si>
  <si>
    <t xml:space="preserve">wydatki </t>
  </si>
  <si>
    <t>Budżet</t>
  </si>
  <si>
    <t>Gminy</t>
  </si>
  <si>
    <t>z tego:</t>
  </si>
  <si>
    <t xml:space="preserve">środki </t>
  </si>
  <si>
    <t xml:space="preserve"> </t>
  </si>
  <si>
    <t>WYKONANIE</t>
  </si>
  <si>
    <t>OGÓŁEM</t>
  </si>
  <si>
    <t>Lp.</t>
  </si>
  <si>
    <t>1.</t>
  </si>
  <si>
    <t>600-60016-6050</t>
  </si>
  <si>
    <t>3.</t>
  </si>
  <si>
    <t>4.</t>
  </si>
  <si>
    <t>5.</t>
  </si>
  <si>
    <t>6.</t>
  </si>
  <si>
    <t>7.</t>
  </si>
  <si>
    <t>Razem rozdz.60016</t>
  </si>
  <si>
    <t>8.</t>
  </si>
  <si>
    <t>600-60095-6050</t>
  </si>
  <si>
    <t>9.</t>
  </si>
  <si>
    <t>11.</t>
  </si>
  <si>
    <t>12.</t>
  </si>
  <si>
    <t>13.</t>
  </si>
  <si>
    <t>14.</t>
  </si>
  <si>
    <t>Razem dział 010</t>
  </si>
  <si>
    <t>Razem rozdz.60095</t>
  </si>
  <si>
    <t>16.</t>
  </si>
  <si>
    <t>Razem dział 750</t>
  </si>
  <si>
    <t>majątkowe</t>
  </si>
  <si>
    <t>17.</t>
  </si>
  <si>
    <t>801-80101-6050</t>
  </si>
  <si>
    <t>18.</t>
  </si>
  <si>
    <t>19.</t>
  </si>
  <si>
    <t>Razem rozdz.80101</t>
  </si>
  <si>
    <t>Razem dział 801</t>
  </si>
  <si>
    <t>Razem rozdz.80110</t>
  </si>
  <si>
    <t>22.</t>
  </si>
  <si>
    <t>23.</t>
  </si>
  <si>
    <t>24.</t>
  </si>
  <si>
    <t>25.</t>
  </si>
  <si>
    <t>Razem dział 900</t>
  </si>
  <si>
    <t>I.</t>
  </si>
  <si>
    <t>źródła finansowania wydatków</t>
  </si>
  <si>
    <t>2.</t>
  </si>
  <si>
    <t>wykup gruntów</t>
  </si>
  <si>
    <t>600-60016-6060</t>
  </si>
  <si>
    <t>GFOŚiGW</t>
  </si>
  <si>
    <t>26.</t>
  </si>
  <si>
    <t>27.</t>
  </si>
  <si>
    <t>28.</t>
  </si>
  <si>
    <t>Razem rozdz.90011</t>
  </si>
  <si>
    <t>Razem dział 600</t>
  </si>
  <si>
    <t>(środki własne)</t>
  </si>
  <si>
    <t>środki z budżetu</t>
  </si>
  <si>
    <t>nie sfinansowane</t>
  </si>
  <si>
    <t>nakłady</t>
  </si>
  <si>
    <t>750-75023-6060</t>
  </si>
  <si>
    <t>Razem rozdz.75023</t>
  </si>
  <si>
    <t>30.</t>
  </si>
  <si>
    <t>31.</t>
  </si>
  <si>
    <t>32.</t>
  </si>
  <si>
    <t>33.</t>
  </si>
  <si>
    <t>34.</t>
  </si>
  <si>
    <t>II.</t>
  </si>
  <si>
    <t>bud.miejsc rekreacji i wypoczynku (w tym placów zabaw) na terenie Gminy Lubicz</t>
  </si>
  <si>
    <t>Razem rozdz.01041</t>
  </si>
  <si>
    <t>10.</t>
  </si>
  <si>
    <t>Razem rozdz.80104</t>
  </si>
  <si>
    <t>801-80104-6050</t>
  </si>
  <si>
    <t>852-85219-6060</t>
  </si>
  <si>
    <t>Razem rozdz.85219</t>
  </si>
  <si>
    <t>Razem dział 852</t>
  </si>
  <si>
    <t>DOTACJE NA INWESTYCJE I ZAKUPY INWESTYCYJNE</t>
  </si>
  <si>
    <t>754-75412-6230</t>
  </si>
  <si>
    <t>Razem rozdz.75412</t>
  </si>
  <si>
    <t>900-90011-6270</t>
  </si>
  <si>
    <t xml:space="preserve">dotacja z budżetu państwa                                                                                                                                                     </t>
  </si>
  <si>
    <t xml:space="preserve">dotacja z Samorządu Województwa                                                                                                                                                     </t>
  </si>
  <si>
    <t>15.</t>
  </si>
  <si>
    <t>600-60095-6060</t>
  </si>
  <si>
    <t>20.</t>
  </si>
  <si>
    <t>21.</t>
  </si>
  <si>
    <t>801-80110-6050</t>
  </si>
  <si>
    <t>900-90015-6050</t>
  </si>
  <si>
    <t>35.</t>
  </si>
  <si>
    <t>36.</t>
  </si>
  <si>
    <t>37.</t>
  </si>
  <si>
    <t>38.</t>
  </si>
  <si>
    <t>39.</t>
  </si>
  <si>
    <t>40.</t>
  </si>
  <si>
    <t>Razem rozdz.90015</t>
  </si>
  <si>
    <t>41.</t>
  </si>
  <si>
    <t>42.</t>
  </si>
  <si>
    <t>43.</t>
  </si>
  <si>
    <t xml:space="preserve">dotacje na bud. oczyszczalni przyzagrodowych </t>
  </si>
  <si>
    <t>WYDATKI INWESTYCYJNE I NA ZAKUPY INWESTYCYJNE</t>
  </si>
  <si>
    <t>Finansowanie  wydatków majątkowych  Gminy  Lubicz  w okresie od  01.01.2009 r. do 30.06.2009 r.</t>
  </si>
  <si>
    <t>na 30.06.2009r.</t>
  </si>
  <si>
    <t>budowa kanalizacji aglomeracji Lubicz</t>
  </si>
  <si>
    <t>010-01010-6050</t>
  </si>
  <si>
    <t>010-01041-6050</t>
  </si>
  <si>
    <t>Razem rozdz.01010</t>
  </si>
  <si>
    <t>przebudowa ul.Rzemieślniczej Lub.G.</t>
  </si>
  <si>
    <t>przebudowa ul.Piaskowej Lub.G.</t>
  </si>
  <si>
    <t>oprac.dok.bud.- wykon. budowy jezdni i chodników w ul.Widokowej Lub.G.</t>
  </si>
  <si>
    <t>ułoż.dywanika asfalt. ul.Owocowa Gręb. (od ul.Dworcowej do ul.Słonecznej)</t>
  </si>
  <si>
    <t>ułożenie dywanika asfaltowego ul.Aleja Dębów Kopanino</t>
  </si>
  <si>
    <t>przebud.nawierzchni jezdni ul.Leśna Lub.D.</t>
  </si>
  <si>
    <t>przebud.nawierzchni jezdni ul.Kasztanowa Lub.D.</t>
  </si>
  <si>
    <t>urządzenie drogi ul.Osiedlowa Rogówko</t>
  </si>
  <si>
    <t>urządzenie drogi ul.Rogówska Młyniec Pierwszy</t>
  </si>
  <si>
    <t>bud.kanaliz.deszcz.ul.Cicha Lub.D.</t>
  </si>
  <si>
    <t>przebud.ul.Słonecznej Lub.D.</t>
  </si>
  <si>
    <t>utrwalenie jezdni ul.Polna Młyniec Pierwszy</t>
  </si>
  <si>
    <t>budowa zjazdu ul.Gajowa Nowa Wieś</t>
  </si>
  <si>
    <t>zakup agregatu prądotwórczego oraz sprężarki z młotem pneumatyczn.</t>
  </si>
  <si>
    <t>zakup przecinarki do betonu i asfaltu na potrzeby ZDGMiK</t>
  </si>
  <si>
    <t>dot.na bud.drogi rowerowej Złotoria-Grabowiec (w ramach porozum.z Powiatem Tor.)</t>
  </si>
  <si>
    <t>600-60016-6620</t>
  </si>
  <si>
    <t>powierz.utrwal.nawierz.żwir.-tł.-obręb Brzezinko</t>
  </si>
  <si>
    <t>bud.chodnika Brzezinko (przy drodze pow.Nr 2009)</t>
  </si>
  <si>
    <t>bud.chodnika z Grębocina do Lubicza przy drodze woj..Nr 552-II etap</t>
  </si>
  <si>
    <t>bud.chodnika Grębocin przy drodze kraj.Nr 15</t>
  </si>
  <si>
    <t>bud.chodnika Krobia ul.Dolina Drwęcy do ul.Osiedlowej przy dr.pow.Nr 2009-II et.</t>
  </si>
  <si>
    <t>proj.bud.chodnika przy dr.woj.  Nr 657 ul.Komunalna Lub.G.</t>
  </si>
  <si>
    <t>bud.chodnika w Jedwabnie</t>
  </si>
  <si>
    <t>29.</t>
  </si>
  <si>
    <t>bud.chodnika w Gronowie</t>
  </si>
  <si>
    <t>wykup części działek zajętych pod.bud.chodnika</t>
  </si>
  <si>
    <t>oprac.dok.bud.-wyk.budynku socjaln.wraz z infrastr.w Grabowcu</t>
  </si>
  <si>
    <t>700-70004-6050</t>
  </si>
  <si>
    <t>Razem rozdz.70004</t>
  </si>
  <si>
    <t>Razem dział 700</t>
  </si>
  <si>
    <t>zakup kserokopiarki dla potrzeb UG</t>
  </si>
  <si>
    <t>dot.na dofin.zak.samochodu specjalnego dla Komendy Miejskiej PSP w Toruniu</t>
  </si>
  <si>
    <t>754-75411-6300</t>
  </si>
  <si>
    <t>dot.na zakup samochodu ratow.-gaśn. Dla OSP Złotoria</t>
  </si>
  <si>
    <t>Razem rozdz.75411</t>
  </si>
  <si>
    <t>budowa sali gimnastycznej w Grębocinie (udział Gminy)</t>
  </si>
  <si>
    <t>budowa sali gimnastycznej w Grębocinie (w ramach dot.z FRKF)</t>
  </si>
  <si>
    <t>modern.obiektu Przedszkola Publicznego w Lubiczu Górnym</t>
  </si>
  <si>
    <t>spłata zobowiązań - Gimnazjum w Grębocinie</t>
  </si>
  <si>
    <t>zakup serwera</t>
  </si>
  <si>
    <t>zakup i montaż zbiornika bezodpływowego na ścieki dla budynku Jedwabno 47</t>
  </si>
  <si>
    <t>900-90011-6120</t>
  </si>
  <si>
    <t>Razem dzieł 754</t>
  </si>
  <si>
    <t>oświetlenie ul.Toruńska Lubicz D.</t>
  </si>
  <si>
    <t>dokum.proj.oświetlenia ul.w Gronowie i Rogówku</t>
  </si>
  <si>
    <t>oprac.dokum.bud.-wykon.oświetlenia drogi ul.Konwaliowa, Storczykowa Złotoria</t>
  </si>
  <si>
    <t>dokum.proj.oświetlenia ul.Ogrodowa Lubicz D.</t>
  </si>
  <si>
    <t>modern.nawierzchni jezdni ul.Leśna Złotoria (odc.od ul.Toruńskiej do ul.Lipowej)</t>
  </si>
  <si>
    <t>zakup wiaty przystankowej dla Rogówka</t>
  </si>
  <si>
    <t>bud.chodnika Lub.D.przy ul.Dworcowej dr.Nr 2010</t>
  </si>
  <si>
    <t>oświetlenie przy drodze wojew.Nowa Wieś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</si>
</sst>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  <numFmt numFmtId="168" formatCode="_-* #,##0.0000000\ _z_ł_-;\-* #,##0.0000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"/>
    <numFmt numFmtId="172" formatCode="_-* #,##0.0\ _z_ł_-;\-* #,##0.0\ _z_ł_-;_-* &quot;-&quot;?\ _z_ł_-;_-@_-"/>
    <numFmt numFmtId="173" formatCode="#,##0_ ;\-#,##0\ "/>
    <numFmt numFmtId="174" formatCode="#,##0.0_ ;\-#,##0.0\ "/>
    <numFmt numFmtId="175" formatCode="#,##0.00_ ;\-#,##0.00\ 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00\ _z_ł_-;\-* #,##0.0000\ _z_ł_-;_-* &quot;-&quot;??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22"/>
      <name val="Arial CE"/>
      <family val="0"/>
    </font>
    <font>
      <b/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43" fontId="1" fillId="0" borderId="1" xfId="0" applyNumberFormat="1" applyFont="1" applyFill="1" applyBorder="1" applyAlignment="1">
      <alignment horizontal="center"/>
    </xf>
    <xf numFmtId="177" fontId="2" fillId="2" borderId="10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41" fontId="1" fillId="0" borderId="7" xfId="15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3" fontId="1" fillId="0" borderId="1" xfId="15" applyNumberFormat="1" applyFont="1" applyBorder="1" applyAlignment="1">
      <alignment/>
    </xf>
    <xf numFmtId="43" fontId="1" fillId="0" borderId="7" xfId="15" applyNumberFormat="1" applyFont="1" applyBorder="1" applyAlignment="1">
      <alignment/>
    </xf>
    <xf numFmtId="43" fontId="2" fillId="2" borderId="6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2" fillId="2" borderId="6" xfId="15" applyNumberFormat="1" applyFont="1" applyFill="1" applyBorder="1" applyAlignment="1">
      <alignment/>
    </xf>
    <xf numFmtId="43" fontId="2" fillId="2" borderId="10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2" xfId="15" applyNumberFormat="1" applyFont="1" applyBorder="1" applyAlignment="1">
      <alignment horizontal="right"/>
    </xf>
    <xf numFmtId="43" fontId="1" fillId="0" borderId="7" xfId="15" applyNumberFormat="1" applyFont="1" applyBorder="1" applyAlignment="1">
      <alignment horizontal="right"/>
    </xf>
    <xf numFmtId="43" fontId="2" fillId="2" borderId="1" xfId="15" applyNumberFormat="1" applyFont="1" applyFill="1" applyBorder="1" applyAlignment="1">
      <alignment horizontal="right"/>
    </xf>
    <xf numFmtId="43" fontId="2" fillId="2" borderId="3" xfId="15" applyNumberFormat="1" applyFont="1" applyFill="1" applyBorder="1" applyAlignment="1">
      <alignment horizontal="right"/>
    </xf>
    <xf numFmtId="43" fontId="2" fillId="2" borderId="2" xfId="15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center"/>
    </xf>
    <xf numFmtId="43" fontId="2" fillId="0" borderId="9" xfId="15" applyNumberFormat="1" applyFont="1" applyBorder="1" applyAlignment="1">
      <alignment/>
    </xf>
    <xf numFmtId="43" fontId="2" fillId="2" borderId="12" xfId="15" applyNumberFormat="1" applyFont="1" applyFill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43" fontId="1" fillId="0" borderId="6" xfId="15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43" fontId="1" fillId="0" borderId="6" xfId="15" applyNumberFormat="1" applyFont="1" applyFill="1" applyBorder="1" applyAlignment="1">
      <alignment/>
    </xf>
    <xf numFmtId="43" fontId="1" fillId="0" borderId="13" xfId="15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5" fontId="1" fillId="0" borderId="1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1" fillId="0" borderId="7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2" fillId="2" borderId="10" xfId="15" applyNumberFormat="1" applyFont="1" applyFill="1" applyBorder="1" applyAlignment="1">
      <alignment/>
    </xf>
    <xf numFmtId="165" fontId="2" fillId="2" borderId="12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43" fontId="1" fillId="0" borderId="9" xfId="15" applyNumberFormat="1" applyFont="1" applyBorder="1" applyAlignment="1">
      <alignment/>
    </xf>
    <xf numFmtId="43" fontId="1" fillId="0" borderId="8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165" fontId="1" fillId="0" borderId="7" xfId="15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43" fontId="1" fillId="0" borderId="8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43" fontId="2" fillId="0" borderId="1" xfId="1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3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3" fontId="2" fillId="0" borderId="15" xfId="15" applyNumberFormat="1" applyFont="1" applyFill="1" applyBorder="1" applyAlignment="1">
      <alignment/>
    </xf>
    <xf numFmtId="43" fontId="1" fillId="0" borderId="1" xfId="15" applyNumberFormat="1" applyFont="1" applyFill="1" applyBorder="1" applyAlignment="1">
      <alignment horizontal="center"/>
    </xf>
    <xf numFmtId="43" fontId="2" fillId="2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43" fontId="1" fillId="0" borderId="14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43" fontId="1" fillId="0" borderId="7" xfId="15" applyNumberFormat="1" applyFont="1" applyFill="1" applyBorder="1" applyAlignment="1">
      <alignment horizontal="right"/>
    </xf>
    <xf numFmtId="43" fontId="1" fillId="0" borderId="14" xfId="15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top" wrapText="1"/>
    </xf>
    <xf numFmtId="43" fontId="2" fillId="0" borderId="7" xfId="15" applyNumberFormat="1" applyFont="1" applyBorder="1" applyAlignment="1">
      <alignment/>
    </xf>
    <xf numFmtId="165" fontId="1" fillId="0" borderId="6" xfId="15" applyNumberFormat="1" applyFont="1" applyFill="1" applyBorder="1" applyAlignment="1">
      <alignment horizontal="center"/>
    </xf>
    <xf numFmtId="165" fontId="1" fillId="0" borderId="5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43" fontId="1" fillId="0" borderId="6" xfId="15" applyNumberFormat="1" applyFont="1" applyFill="1" applyBorder="1" applyAlignment="1">
      <alignment horizontal="center"/>
    </xf>
    <xf numFmtId="170" fontId="2" fillId="2" borderId="0" xfId="15" applyNumberFormat="1" applyFont="1" applyFill="1" applyBorder="1" applyAlignment="1">
      <alignment/>
    </xf>
    <xf numFmtId="43" fontId="2" fillId="2" borderId="6" xfId="15" applyNumberFormat="1" applyFont="1" applyFill="1" applyBorder="1" applyAlignment="1">
      <alignment horizontal="center"/>
    </xf>
    <xf numFmtId="43" fontId="2" fillId="2" borderId="7" xfId="15" applyNumberFormat="1" applyFont="1" applyFill="1" applyBorder="1" applyAlignment="1">
      <alignment horizontal="center"/>
    </xf>
    <xf numFmtId="43" fontId="2" fillId="2" borderId="7" xfId="15" applyNumberFormat="1" applyFont="1" applyFill="1" applyBorder="1" applyAlignment="1">
      <alignment horizontal="center"/>
    </xf>
    <xf numFmtId="43" fontId="2" fillId="0" borderId="15" xfId="15" applyNumberFormat="1" applyFont="1" applyFill="1" applyBorder="1" applyAlignment="1">
      <alignment horizontal="center"/>
    </xf>
    <xf numFmtId="43" fontId="2" fillId="2" borderId="6" xfId="15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5" fontId="1" fillId="0" borderId="6" xfId="15" applyNumberFormat="1" applyFont="1" applyBorder="1" applyAlignment="1">
      <alignment/>
    </xf>
    <xf numFmtId="41" fontId="1" fillId="0" borderId="6" xfId="15" applyNumberFormat="1" applyFont="1" applyFill="1" applyBorder="1" applyAlignment="1">
      <alignment horizontal="center"/>
    </xf>
    <xf numFmtId="43" fontId="1" fillId="0" borderId="6" xfId="15" applyFont="1" applyFill="1" applyBorder="1" applyAlignment="1">
      <alignment/>
    </xf>
    <xf numFmtId="43" fontId="1" fillId="0" borderId="14" xfId="15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3" fontId="1" fillId="0" borderId="7" xfId="15" applyNumberFormat="1" applyFont="1" applyFill="1" applyBorder="1" applyAlignment="1">
      <alignment horizontal="center"/>
    </xf>
    <xf numFmtId="43" fontId="1" fillId="0" borderId="14" xfId="15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43" fontId="1" fillId="0" borderId="9" xfId="15" applyNumberFormat="1" applyFont="1" applyBorder="1" applyAlignment="1">
      <alignment/>
    </xf>
    <xf numFmtId="43" fontId="2" fillId="3" borderId="10" xfId="15" applyNumberFormat="1" applyFont="1" applyFill="1" applyBorder="1" applyAlignment="1">
      <alignment horizontal="center"/>
    </xf>
    <xf numFmtId="43" fontId="2" fillId="3" borderId="7" xfId="15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2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444012"/>
        <c:axId val="22778381"/>
      </c:bar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8838"/>
        <c:axId val="33109543"/>
      </c:bar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550432"/>
        <c:axId val="64627297"/>
      </c:bar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77076"/>
        <c:axId val="25893685"/>
      </c:bar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3685"/>
        <c:crosses val="autoZero"/>
        <c:auto val="1"/>
        <c:lblOffset val="100"/>
        <c:noMultiLvlLbl val="0"/>
      </c:catAx>
      <c:valAx>
        <c:axId val="25893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716574"/>
        <c:axId val="17013711"/>
      </c:bar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1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905672"/>
        <c:axId val="35933321"/>
      </c:bar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0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811292"/>
        <c:axId val="37430717"/>
      </c:bar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8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596366"/>
        <c:axId val="33149567"/>
      </c:bar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843394"/>
        <c:axId val="61590547"/>
      </c:bar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K156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3.00390625" style="0" customWidth="1"/>
    <col min="2" max="2" width="24.25390625" style="0" customWidth="1"/>
    <col min="3" max="3" width="13.25390625" style="0" customWidth="1"/>
    <col min="4" max="4" width="12.75390625" style="0" customWidth="1"/>
    <col min="5" max="5" width="11.75390625" style="0" customWidth="1"/>
    <col min="6" max="6" width="13.25390625" style="0" customWidth="1"/>
    <col min="7" max="7" width="12.75390625" style="0" customWidth="1"/>
    <col min="8" max="9" width="11.625" style="0" hidden="1" customWidth="1"/>
    <col min="10" max="10" width="12.75390625" style="0" customWidth="1"/>
    <col min="11" max="11" width="13.875" style="0" customWidth="1"/>
    <col min="12" max="12" width="12.875" style="0" customWidth="1"/>
  </cols>
  <sheetData>
    <row r="3" spans="1:11" ht="12.75">
      <c r="A3" s="158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2.7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12.7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12.75">
      <c r="A6" s="13"/>
      <c r="B6" s="5"/>
      <c r="C6" s="3" t="s">
        <v>6</v>
      </c>
      <c r="D6" s="178" t="s">
        <v>4</v>
      </c>
      <c r="E6" s="179"/>
      <c r="F6" s="180"/>
      <c r="G6" s="167" t="s">
        <v>12</v>
      </c>
      <c r="H6" s="168"/>
      <c r="I6" s="168"/>
      <c r="J6" s="169"/>
      <c r="K6" s="2" t="s">
        <v>61</v>
      </c>
    </row>
    <row r="7" spans="1:11" ht="12.75">
      <c r="A7" s="13"/>
      <c r="B7" s="5"/>
      <c r="C7" s="3" t="s">
        <v>34</v>
      </c>
      <c r="D7" s="181"/>
      <c r="E7" s="182"/>
      <c r="F7" s="169"/>
      <c r="G7" s="170"/>
      <c r="H7" s="171"/>
      <c r="I7" s="171"/>
      <c r="J7" s="172"/>
      <c r="K7" s="2" t="s">
        <v>60</v>
      </c>
    </row>
    <row r="8" spans="1:11" ht="12.75" customHeight="1">
      <c r="A8" s="13"/>
      <c r="B8" s="3"/>
      <c r="C8" s="3" t="s">
        <v>1</v>
      </c>
      <c r="D8" s="170"/>
      <c r="E8" s="171"/>
      <c r="F8" s="172"/>
      <c r="G8" s="173" t="s">
        <v>48</v>
      </c>
      <c r="H8" s="174"/>
      <c r="I8" s="174"/>
      <c r="J8" s="175"/>
      <c r="K8" s="2" t="s">
        <v>103</v>
      </c>
    </row>
    <row r="9" spans="1:11" ht="12" customHeight="1">
      <c r="A9" s="13" t="s">
        <v>14</v>
      </c>
      <c r="B9" s="3" t="s">
        <v>0</v>
      </c>
      <c r="C9" s="6" t="s">
        <v>103</v>
      </c>
      <c r="D9" s="7" t="s">
        <v>7</v>
      </c>
      <c r="E9" s="10" t="s">
        <v>52</v>
      </c>
      <c r="F9" s="10" t="s">
        <v>3</v>
      </c>
      <c r="G9" s="67" t="s">
        <v>59</v>
      </c>
      <c r="H9" s="176" t="s">
        <v>82</v>
      </c>
      <c r="I9" s="176" t="s">
        <v>83</v>
      </c>
      <c r="J9" s="68" t="s">
        <v>10</v>
      </c>
      <c r="K9" s="2"/>
    </row>
    <row r="10" spans="1:11" ht="12.75">
      <c r="A10" s="13"/>
      <c r="B10" s="3"/>
      <c r="C10" s="1"/>
      <c r="D10" s="7" t="s">
        <v>8</v>
      </c>
      <c r="E10" s="9"/>
      <c r="F10" s="9"/>
      <c r="G10" s="10" t="s">
        <v>58</v>
      </c>
      <c r="H10" s="177"/>
      <c r="I10" s="177"/>
      <c r="J10" s="69" t="s">
        <v>52</v>
      </c>
      <c r="K10" s="2"/>
    </row>
    <row r="11" spans="1:11" ht="12.75">
      <c r="A11" s="13"/>
      <c r="B11" s="3" t="s">
        <v>11</v>
      </c>
      <c r="C11" s="1"/>
      <c r="D11" s="8"/>
      <c r="E11" s="9"/>
      <c r="F11" s="9"/>
      <c r="G11" s="65"/>
      <c r="H11" s="177"/>
      <c r="I11" s="177"/>
      <c r="J11" s="69"/>
      <c r="K11" s="2"/>
    </row>
    <row r="12" spans="1:11" ht="12.75">
      <c r="A12" s="13"/>
      <c r="B12" s="5"/>
      <c r="C12" s="1"/>
      <c r="D12" s="7" t="s">
        <v>2</v>
      </c>
      <c r="E12" s="10" t="s">
        <v>2</v>
      </c>
      <c r="F12" s="9"/>
      <c r="G12" s="10" t="s">
        <v>2</v>
      </c>
      <c r="H12" s="124" t="s">
        <v>2</v>
      </c>
      <c r="I12" s="124" t="s">
        <v>2</v>
      </c>
      <c r="J12" s="10" t="s">
        <v>2</v>
      </c>
      <c r="K12" s="2"/>
    </row>
    <row r="13" spans="1:11" ht="12.75">
      <c r="A13" s="15">
        <v>1</v>
      </c>
      <c r="B13" s="4">
        <v>2</v>
      </c>
      <c r="C13" s="12">
        <v>3</v>
      </c>
      <c r="D13" s="31">
        <v>4</v>
      </c>
      <c r="E13" s="12">
        <v>5</v>
      </c>
      <c r="F13" s="12">
        <v>6</v>
      </c>
      <c r="G13" s="31">
        <v>7</v>
      </c>
      <c r="H13" s="12">
        <v>8</v>
      </c>
      <c r="I13" s="31">
        <v>9</v>
      </c>
      <c r="J13" s="12">
        <v>8</v>
      </c>
      <c r="K13" s="12">
        <v>9</v>
      </c>
    </row>
    <row r="14" spans="1:11" ht="12.75">
      <c r="A14" s="13"/>
      <c r="B14" s="23"/>
      <c r="C14" s="24"/>
      <c r="D14" s="23"/>
      <c r="E14" s="24"/>
      <c r="F14" s="24"/>
      <c r="G14" s="59"/>
      <c r="H14" s="29"/>
      <c r="I14" s="59"/>
      <c r="J14" s="66"/>
      <c r="K14" s="29"/>
    </row>
    <row r="15" spans="1:11" ht="12.75">
      <c r="A15" s="32" t="s">
        <v>47</v>
      </c>
      <c r="B15" s="156" t="s">
        <v>101</v>
      </c>
      <c r="C15" s="83"/>
      <c r="D15" s="84"/>
      <c r="E15" s="83"/>
      <c r="F15" s="24"/>
      <c r="G15" s="59"/>
      <c r="H15" s="29"/>
      <c r="I15" s="59"/>
      <c r="J15" s="29"/>
      <c r="K15" s="29"/>
    </row>
    <row r="16" spans="1:11" ht="21.75" customHeight="1">
      <c r="A16" s="13"/>
      <c r="B16" s="157"/>
      <c r="C16" s="108">
        <f>C24+C56+C60+C64+C73+C77+C87</f>
        <v>546131.3300000001</v>
      </c>
      <c r="D16" s="108">
        <f aca="true" t="shared" si="0" ref="D16:K16">D24+D56+D60+D64+D73+D77+D87</f>
        <v>6849037</v>
      </c>
      <c r="E16" s="108">
        <f t="shared" si="0"/>
        <v>19000</v>
      </c>
      <c r="F16" s="108" t="s">
        <v>5</v>
      </c>
      <c r="G16" s="108">
        <f t="shared" si="0"/>
        <v>546131.3300000001</v>
      </c>
      <c r="H16" s="108">
        <f t="shared" si="0"/>
        <v>0</v>
      </c>
      <c r="I16" s="108">
        <f t="shared" si="0"/>
        <v>0</v>
      </c>
      <c r="J16" s="108">
        <f t="shared" si="0"/>
        <v>0</v>
      </c>
      <c r="K16" s="108">
        <f t="shared" si="0"/>
        <v>1942498.6600000001</v>
      </c>
    </row>
    <row r="17" spans="1:11" ht="12.75">
      <c r="A17" s="13"/>
      <c r="B17" s="23" t="s">
        <v>9</v>
      </c>
      <c r="C17" s="116"/>
      <c r="D17" s="84"/>
      <c r="E17" s="83"/>
      <c r="F17" s="24"/>
      <c r="G17" s="59"/>
      <c r="H17" s="29"/>
      <c r="I17" s="59"/>
      <c r="J17" s="29"/>
      <c r="K17" s="29"/>
    </row>
    <row r="18" spans="1:11" ht="12.75">
      <c r="A18" s="14"/>
      <c r="B18" s="28"/>
      <c r="C18" s="47"/>
      <c r="D18" s="86"/>
      <c r="E18" s="85"/>
      <c r="F18" s="16"/>
      <c r="G18" s="60"/>
      <c r="H18" s="125"/>
      <c r="I18" s="60"/>
      <c r="J18" s="55"/>
      <c r="K18" s="55"/>
    </row>
    <row r="19" spans="1:11" ht="22.5">
      <c r="A19" s="141" t="s">
        <v>15</v>
      </c>
      <c r="B19" s="70" t="s">
        <v>104</v>
      </c>
      <c r="C19" s="47">
        <v>1447.31</v>
      </c>
      <c r="D19" s="97">
        <v>1450</v>
      </c>
      <c r="E19" s="47">
        <v>0</v>
      </c>
      <c r="F19" s="142" t="s">
        <v>105</v>
      </c>
      <c r="G19" s="148">
        <v>1447.31</v>
      </c>
      <c r="H19" s="125"/>
      <c r="I19" s="60"/>
      <c r="J19" s="55">
        <v>0</v>
      </c>
      <c r="K19" s="140">
        <v>3.2</v>
      </c>
    </row>
    <row r="20" spans="1:11" ht="12.75">
      <c r="A20" s="34"/>
      <c r="B20" s="21" t="s">
        <v>107</v>
      </c>
      <c r="C20" s="52">
        <f>C19</f>
        <v>1447.31</v>
      </c>
      <c r="D20" s="52">
        <f aca="true" t="shared" si="1" ref="D20:K20">D19</f>
        <v>1450</v>
      </c>
      <c r="E20" s="52">
        <f t="shared" si="1"/>
        <v>0</v>
      </c>
      <c r="F20" s="132" t="s">
        <v>5</v>
      </c>
      <c r="G20" s="52">
        <f t="shared" si="1"/>
        <v>1447.31</v>
      </c>
      <c r="H20" s="52">
        <f t="shared" si="1"/>
        <v>0</v>
      </c>
      <c r="I20" s="52">
        <f t="shared" si="1"/>
        <v>0</v>
      </c>
      <c r="J20" s="52">
        <f t="shared" si="1"/>
        <v>0</v>
      </c>
      <c r="K20" s="52">
        <f t="shared" si="1"/>
        <v>3.2</v>
      </c>
    </row>
    <row r="21" spans="1:11" ht="45">
      <c r="A21" s="19" t="s">
        <v>49</v>
      </c>
      <c r="B21" s="103" t="s">
        <v>70</v>
      </c>
      <c r="C21" s="53">
        <v>15860</v>
      </c>
      <c r="D21" s="101">
        <v>425000</v>
      </c>
      <c r="E21" s="90">
        <v>0</v>
      </c>
      <c r="F21" s="102" t="s">
        <v>106</v>
      </c>
      <c r="G21" s="53">
        <v>15860</v>
      </c>
      <c r="H21" s="75">
        <v>0</v>
      </c>
      <c r="I21" s="75">
        <v>0</v>
      </c>
      <c r="J21" s="75">
        <v>0</v>
      </c>
      <c r="K21" s="96">
        <v>0</v>
      </c>
    </row>
    <row r="22" spans="1:11" ht="12.75">
      <c r="A22" s="34"/>
      <c r="B22" s="21" t="s">
        <v>71</v>
      </c>
      <c r="C22" s="52">
        <f>C21</f>
        <v>15860</v>
      </c>
      <c r="D22" s="52">
        <f>D21</f>
        <v>425000</v>
      </c>
      <c r="E22" s="52">
        <f>E21</f>
        <v>0</v>
      </c>
      <c r="F22" s="132" t="s">
        <v>5</v>
      </c>
      <c r="G22" s="52">
        <f>G21</f>
        <v>15860</v>
      </c>
      <c r="H22" s="52">
        <f>H21</f>
        <v>0</v>
      </c>
      <c r="I22" s="52">
        <f>I21</f>
        <v>0</v>
      </c>
      <c r="J22" s="52">
        <f>J21</f>
        <v>0</v>
      </c>
      <c r="K22" s="52">
        <f>K21</f>
        <v>0</v>
      </c>
    </row>
    <row r="23" spans="1:11" ht="12.75">
      <c r="A23" s="37"/>
      <c r="B23" s="153" t="s">
        <v>30</v>
      </c>
      <c r="C23" s="51"/>
      <c r="D23" s="88"/>
      <c r="E23" s="87"/>
      <c r="F23" s="30"/>
      <c r="G23" s="61"/>
      <c r="H23" s="51"/>
      <c r="I23" s="61"/>
      <c r="J23" s="51"/>
      <c r="K23" s="51"/>
    </row>
    <row r="24" spans="1:11" ht="12.75">
      <c r="A24" s="34"/>
      <c r="B24" s="154"/>
      <c r="C24" s="52">
        <f>C20+C22</f>
        <v>17307.31</v>
      </c>
      <c r="D24" s="52">
        <f aca="true" t="shared" si="2" ref="D24:K24">D20+D22</f>
        <v>426450</v>
      </c>
      <c r="E24" s="52">
        <f t="shared" si="2"/>
        <v>0</v>
      </c>
      <c r="F24" s="132" t="s">
        <v>5</v>
      </c>
      <c r="G24" s="52">
        <f t="shared" si="2"/>
        <v>17307.31</v>
      </c>
      <c r="H24" s="52">
        <f t="shared" si="2"/>
        <v>0</v>
      </c>
      <c r="I24" s="52">
        <f t="shared" si="2"/>
        <v>0</v>
      </c>
      <c r="J24" s="52">
        <f t="shared" si="2"/>
        <v>0</v>
      </c>
      <c r="K24" s="52">
        <f t="shared" si="2"/>
        <v>3.2</v>
      </c>
    </row>
    <row r="25" spans="1:11" ht="24.75" customHeight="1">
      <c r="A25" s="19" t="s">
        <v>17</v>
      </c>
      <c r="B25" s="103" t="s">
        <v>108</v>
      </c>
      <c r="C25" s="53">
        <v>2050</v>
      </c>
      <c r="D25" s="53">
        <v>2050</v>
      </c>
      <c r="E25" s="53">
        <v>0</v>
      </c>
      <c r="F25" s="126" t="s">
        <v>16</v>
      </c>
      <c r="G25" s="53">
        <v>2050</v>
      </c>
      <c r="H25" s="53">
        <v>0</v>
      </c>
      <c r="I25" s="53">
        <v>0</v>
      </c>
      <c r="J25" s="53">
        <v>0</v>
      </c>
      <c r="K25" s="53">
        <v>0</v>
      </c>
    </row>
    <row r="26" spans="1:11" ht="27" customHeight="1">
      <c r="A26" s="18" t="s">
        <v>18</v>
      </c>
      <c r="B26" s="78" t="s">
        <v>109</v>
      </c>
      <c r="C26" s="79">
        <v>2050</v>
      </c>
      <c r="D26" s="53">
        <v>2050</v>
      </c>
      <c r="E26" s="85">
        <v>0</v>
      </c>
      <c r="F26" s="36" t="s">
        <v>16</v>
      </c>
      <c r="G26" s="79">
        <v>2050</v>
      </c>
      <c r="H26" s="75">
        <v>0</v>
      </c>
      <c r="I26" s="75">
        <v>0</v>
      </c>
      <c r="J26" s="75">
        <v>0</v>
      </c>
      <c r="K26" s="79">
        <v>0</v>
      </c>
    </row>
    <row r="27" spans="1:11" ht="37.5" customHeight="1">
      <c r="A27" s="72" t="s">
        <v>19</v>
      </c>
      <c r="B27" s="78" t="s">
        <v>110</v>
      </c>
      <c r="C27" s="53">
        <v>0</v>
      </c>
      <c r="D27" s="53">
        <v>30000</v>
      </c>
      <c r="E27" s="85">
        <v>0</v>
      </c>
      <c r="F27" s="36" t="s">
        <v>16</v>
      </c>
      <c r="G27" s="53">
        <v>0</v>
      </c>
      <c r="H27" s="75">
        <v>0</v>
      </c>
      <c r="I27" s="75">
        <v>0</v>
      </c>
      <c r="J27" s="75">
        <v>0</v>
      </c>
      <c r="K27" s="53">
        <v>0</v>
      </c>
    </row>
    <row r="28" spans="1:11" ht="33.75">
      <c r="A28" s="19" t="s">
        <v>20</v>
      </c>
      <c r="B28" s="78" t="s">
        <v>111</v>
      </c>
      <c r="C28" s="53">
        <v>100799.99</v>
      </c>
      <c r="D28" s="53">
        <v>104700</v>
      </c>
      <c r="E28" s="85">
        <v>0</v>
      </c>
      <c r="F28" s="36" t="s">
        <v>16</v>
      </c>
      <c r="G28" s="53">
        <v>100799.99</v>
      </c>
      <c r="H28" s="75">
        <v>0</v>
      </c>
      <c r="I28" s="75">
        <v>0</v>
      </c>
      <c r="J28" s="75">
        <v>0</v>
      </c>
      <c r="K28" s="53">
        <v>0</v>
      </c>
    </row>
    <row r="29" spans="1:11" ht="22.5">
      <c r="A29" s="19" t="s">
        <v>21</v>
      </c>
      <c r="B29" s="71" t="s">
        <v>112</v>
      </c>
      <c r="C29" s="53">
        <v>264</v>
      </c>
      <c r="D29" s="53">
        <v>360800</v>
      </c>
      <c r="E29" s="85">
        <v>0</v>
      </c>
      <c r="F29" s="36" t="s">
        <v>16</v>
      </c>
      <c r="G29" s="53">
        <v>264</v>
      </c>
      <c r="H29" s="75">
        <v>0</v>
      </c>
      <c r="I29" s="75">
        <v>0</v>
      </c>
      <c r="J29" s="75">
        <v>0</v>
      </c>
      <c r="K29" s="53">
        <v>0</v>
      </c>
    </row>
    <row r="30" spans="1:11" ht="37.5" customHeight="1">
      <c r="A30" s="19" t="s">
        <v>23</v>
      </c>
      <c r="B30" s="71" t="s">
        <v>156</v>
      </c>
      <c r="C30" s="53">
        <v>1749.27</v>
      </c>
      <c r="D30" s="53">
        <v>414000</v>
      </c>
      <c r="E30" s="85">
        <v>0</v>
      </c>
      <c r="F30" s="36" t="s">
        <v>16</v>
      </c>
      <c r="G30" s="53">
        <v>1749.27</v>
      </c>
      <c r="H30" s="75">
        <v>0</v>
      </c>
      <c r="I30" s="75">
        <v>0</v>
      </c>
      <c r="J30" s="75">
        <v>0</v>
      </c>
      <c r="K30" s="53">
        <v>0</v>
      </c>
    </row>
    <row r="31" spans="1:11" ht="22.5">
      <c r="A31" s="19" t="s">
        <v>25</v>
      </c>
      <c r="B31" s="71" t="s">
        <v>113</v>
      </c>
      <c r="C31" s="53">
        <v>50.3</v>
      </c>
      <c r="D31" s="53">
        <v>85000</v>
      </c>
      <c r="E31" s="85">
        <v>0</v>
      </c>
      <c r="F31" s="36" t="s">
        <v>16</v>
      </c>
      <c r="G31" s="53">
        <v>50.3</v>
      </c>
      <c r="H31" s="47">
        <v>0</v>
      </c>
      <c r="I31" s="47">
        <v>0</v>
      </c>
      <c r="J31" s="75">
        <v>0</v>
      </c>
      <c r="K31" s="53">
        <v>0</v>
      </c>
    </row>
    <row r="32" spans="1:11" ht="26.25" customHeight="1">
      <c r="A32" s="72" t="s">
        <v>72</v>
      </c>
      <c r="B32" s="136" t="s">
        <v>114</v>
      </c>
      <c r="C32" s="79">
        <v>49.5</v>
      </c>
      <c r="D32" s="79">
        <v>79000</v>
      </c>
      <c r="E32" s="137">
        <v>0</v>
      </c>
      <c r="F32" s="138" t="s">
        <v>16</v>
      </c>
      <c r="G32" s="79">
        <v>49.5</v>
      </c>
      <c r="H32" s="139">
        <v>0</v>
      </c>
      <c r="I32" s="139">
        <v>0</v>
      </c>
      <c r="J32" s="75">
        <v>0</v>
      </c>
      <c r="K32" s="79">
        <v>0</v>
      </c>
    </row>
    <row r="33" spans="1:11" ht="22.5">
      <c r="A33" s="19" t="s">
        <v>26</v>
      </c>
      <c r="B33" s="71" t="s">
        <v>115</v>
      </c>
      <c r="C33" s="53">
        <v>115.5</v>
      </c>
      <c r="D33" s="53">
        <v>72000</v>
      </c>
      <c r="E33" s="85">
        <v>0</v>
      </c>
      <c r="F33" s="36" t="s">
        <v>16</v>
      </c>
      <c r="G33" s="53">
        <v>115.5</v>
      </c>
      <c r="H33" s="35">
        <v>0</v>
      </c>
      <c r="I33" s="35">
        <v>0</v>
      </c>
      <c r="J33" s="75">
        <v>0</v>
      </c>
      <c r="K33" s="53">
        <v>0</v>
      </c>
    </row>
    <row r="34" spans="1:11" ht="22.5">
      <c r="A34" s="19" t="s">
        <v>27</v>
      </c>
      <c r="B34" s="71" t="s">
        <v>116</v>
      </c>
      <c r="C34" s="53">
        <v>214.5</v>
      </c>
      <c r="D34" s="53">
        <v>45000</v>
      </c>
      <c r="E34" s="85">
        <v>0</v>
      </c>
      <c r="F34" s="36" t="s">
        <v>16</v>
      </c>
      <c r="G34" s="53">
        <v>214.5</v>
      </c>
      <c r="H34" s="75">
        <v>0</v>
      </c>
      <c r="I34" s="75">
        <v>0</v>
      </c>
      <c r="J34" s="75">
        <v>0</v>
      </c>
      <c r="K34" s="53">
        <v>0</v>
      </c>
    </row>
    <row r="35" spans="1:11" ht="24.75" customHeight="1">
      <c r="A35" s="19" t="s">
        <v>28</v>
      </c>
      <c r="B35" s="71" t="s">
        <v>117</v>
      </c>
      <c r="C35" s="53">
        <v>1867.47</v>
      </c>
      <c r="D35" s="53">
        <v>170500</v>
      </c>
      <c r="E35" s="85">
        <v>0</v>
      </c>
      <c r="F35" s="36" t="s">
        <v>16</v>
      </c>
      <c r="G35" s="53">
        <v>1867.47</v>
      </c>
      <c r="H35" s="35">
        <v>0</v>
      </c>
      <c r="I35" s="35">
        <v>0</v>
      </c>
      <c r="J35" s="75">
        <v>0</v>
      </c>
      <c r="K35" s="53">
        <v>115401.91</v>
      </c>
    </row>
    <row r="36" spans="1:11" ht="12.75">
      <c r="A36" s="19" t="s">
        <v>29</v>
      </c>
      <c r="B36" s="71" t="s">
        <v>118</v>
      </c>
      <c r="C36" s="53">
        <v>53.87</v>
      </c>
      <c r="D36" s="53">
        <v>88000</v>
      </c>
      <c r="E36" s="85">
        <v>0</v>
      </c>
      <c r="F36" s="36" t="s">
        <v>16</v>
      </c>
      <c r="G36" s="53">
        <v>53.87</v>
      </c>
      <c r="H36" s="75">
        <v>0</v>
      </c>
      <c r="I36" s="75">
        <v>0</v>
      </c>
      <c r="J36" s="75">
        <v>0</v>
      </c>
      <c r="K36" s="53">
        <v>0</v>
      </c>
    </row>
    <row r="37" spans="1:11" ht="24.75" customHeight="1">
      <c r="A37" s="19" t="s">
        <v>84</v>
      </c>
      <c r="B37" s="71" t="s">
        <v>119</v>
      </c>
      <c r="C37" s="53">
        <v>99</v>
      </c>
      <c r="D37" s="53">
        <v>39000</v>
      </c>
      <c r="E37" s="85">
        <v>0</v>
      </c>
      <c r="F37" s="36" t="s">
        <v>16</v>
      </c>
      <c r="G37" s="53">
        <v>99</v>
      </c>
      <c r="H37" s="35">
        <v>0</v>
      </c>
      <c r="I37" s="35">
        <v>0</v>
      </c>
      <c r="J37" s="75">
        <v>0</v>
      </c>
      <c r="K37" s="53">
        <v>0</v>
      </c>
    </row>
    <row r="38" spans="1:11" ht="22.5">
      <c r="A38" s="19" t="s">
        <v>32</v>
      </c>
      <c r="B38" s="71" t="s">
        <v>120</v>
      </c>
      <c r="C38" s="53">
        <v>50.3</v>
      </c>
      <c r="D38" s="53">
        <v>40000</v>
      </c>
      <c r="E38" s="85">
        <v>0</v>
      </c>
      <c r="F38" s="36" t="s">
        <v>16</v>
      </c>
      <c r="G38" s="53">
        <v>50.3</v>
      </c>
      <c r="H38" s="75">
        <v>0</v>
      </c>
      <c r="I38" s="75">
        <v>0</v>
      </c>
      <c r="J38" s="75">
        <v>0</v>
      </c>
      <c r="K38" s="53">
        <v>0</v>
      </c>
    </row>
    <row r="39" spans="1:11" ht="22.5">
      <c r="A39" s="19" t="s">
        <v>35</v>
      </c>
      <c r="B39" s="71" t="s">
        <v>125</v>
      </c>
      <c r="C39" s="53">
        <v>660</v>
      </c>
      <c r="D39" s="53">
        <v>151000</v>
      </c>
      <c r="E39" s="85">
        <v>0</v>
      </c>
      <c r="F39" s="36" t="s">
        <v>16</v>
      </c>
      <c r="G39" s="53">
        <v>660</v>
      </c>
      <c r="H39" s="47"/>
      <c r="I39" s="47"/>
      <c r="J39" s="47">
        <v>0</v>
      </c>
      <c r="K39" s="53">
        <v>0</v>
      </c>
    </row>
    <row r="40" spans="1:11" ht="16.5" customHeight="1">
      <c r="A40" s="19" t="s">
        <v>37</v>
      </c>
      <c r="B40" s="71" t="s">
        <v>50</v>
      </c>
      <c r="C40" s="53">
        <v>0</v>
      </c>
      <c r="D40" s="53">
        <v>40000</v>
      </c>
      <c r="E40" s="85">
        <v>0</v>
      </c>
      <c r="F40" s="36" t="s">
        <v>51</v>
      </c>
      <c r="G40" s="53">
        <v>0</v>
      </c>
      <c r="H40" s="47"/>
      <c r="I40" s="47"/>
      <c r="J40" s="47">
        <v>0</v>
      </c>
      <c r="K40" s="53">
        <v>0</v>
      </c>
    </row>
    <row r="41" spans="1:11" ht="33.75">
      <c r="A41" s="19" t="s">
        <v>38</v>
      </c>
      <c r="B41" s="71" t="s">
        <v>121</v>
      </c>
      <c r="C41" s="53">
        <v>19910.4</v>
      </c>
      <c r="D41" s="53">
        <v>20000</v>
      </c>
      <c r="E41" s="85">
        <v>0</v>
      </c>
      <c r="F41" s="36" t="s">
        <v>51</v>
      </c>
      <c r="G41" s="53">
        <v>19910.4</v>
      </c>
      <c r="H41" s="47"/>
      <c r="I41" s="47"/>
      <c r="J41" s="47">
        <v>0</v>
      </c>
      <c r="K41" s="53">
        <v>0</v>
      </c>
    </row>
    <row r="42" spans="1:11" ht="35.25" customHeight="1">
      <c r="A42" s="19" t="s">
        <v>86</v>
      </c>
      <c r="B42" s="71" t="s">
        <v>122</v>
      </c>
      <c r="C42" s="53">
        <v>5610.78</v>
      </c>
      <c r="D42" s="53">
        <v>6300</v>
      </c>
      <c r="E42" s="85">
        <v>0</v>
      </c>
      <c r="F42" s="36" t="s">
        <v>51</v>
      </c>
      <c r="G42" s="53">
        <v>5610.78</v>
      </c>
      <c r="H42" s="47"/>
      <c r="I42" s="47"/>
      <c r="J42" s="47">
        <v>0</v>
      </c>
      <c r="K42" s="53">
        <v>0</v>
      </c>
    </row>
    <row r="43" spans="1:11" ht="23.25" customHeight="1">
      <c r="A43" s="19" t="s">
        <v>87</v>
      </c>
      <c r="B43" s="71" t="s">
        <v>157</v>
      </c>
      <c r="C43" s="53">
        <v>3294</v>
      </c>
      <c r="D43" s="53">
        <v>4500</v>
      </c>
      <c r="E43" s="85">
        <v>0</v>
      </c>
      <c r="F43" s="36" t="s">
        <v>51</v>
      </c>
      <c r="G43" s="53">
        <v>3294</v>
      </c>
      <c r="H43" s="47"/>
      <c r="I43" s="47"/>
      <c r="J43" s="47">
        <v>0</v>
      </c>
      <c r="K43" s="53">
        <v>0</v>
      </c>
    </row>
    <row r="44" spans="1:11" ht="12.75">
      <c r="A44" s="34"/>
      <c r="B44" s="21" t="s">
        <v>22</v>
      </c>
      <c r="C44" s="52">
        <f>SUM(C25:C43)</f>
        <v>138888.88</v>
      </c>
      <c r="D44" s="52">
        <f aca="true" t="shared" si="3" ref="D44:K44">SUM(D25:D43)</f>
        <v>1753900</v>
      </c>
      <c r="E44" s="52">
        <f t="shared" si="3"/>
        <v>0</v>
      </c>
      <c r="F44" s="132" t="s">
        <v>5</v>
      </c>
      <c r="G44" s="52">
        <f t="shared" si="3"/>
        <v>138888.88</v>
      </c>
      <c r="H44" s="52">
        <f t="shared" si="3"/>
        <v>0</v>
      </c>
      <c r="I44" s="52">
        <f t="shared" si="3"/>
        <v>0</v>
      </c>
      <c r="J44" s="52">
        <f t="shared" si="3"/>
        <v>0</v>
      </c>
      <c r="K44" s="52">
        <f t="shared" si="3"/>
        <v>115401.91</v>
      </c>
    </row>
    <row r="45" spans="1:11" ht="22.5">
      <c r="A45" s="72" t="s">
        <v>42</v>
      </c>
      <c r="B45" s="81" t="s">
        <v>126</v>
      </c>
      <c r="C45" s="46">
        <v>0</v>
      </c>
      <c r="D45" s="97">
        <v>6000</v>
      </c>
      <c r="E45" s="85">
        <v>0</v>
      </c>
      <c r="F45" s="16" t="s">
        <v>24</v>
      </c>
      <c r="G45" s="46">
        <v>0</v>
      </c>
      <c r="H45" s="75">
        <v>0</v>
      </c>
      <c r="I45" s="75">
        <v>0</v>
      </c>
      <c r="J45" s="75">
        <v>0</v>
      </c>
      <c r="K45" s="77">
        <v>0</v>
      </c>
    </row>
    <row r="46" spans="1:11" ht="33.75">
      <c r="A46" s="72" t="s">
        <v>43</v>
      </c>
      <c r="B46" s="81" t="s">
        <v>127</v>
      </c>
      <c r="C46" s="75">
        <v>1952</v>
      </c>
      <c r="D46" s="98">
        <v>172000</v>
      </c>
      <c r="E46" s="91">
        <v>0</v>
      </c>
      <c r="F46" s="16" t="s">
        <v>24</v>
      </c>
      <c r="G46" s="75">
        <v>1952</v>
      </c>
      <c r="H46" s="75">
        <v>0</v>
      </c>
      <c r="I46" s="75">
        <v>0</v>
      </c>
      <c r="J46" s="75">
        <v>0</v>
      </c>
      <c r="K46" s="77">
        <v>0</v>
      </c>
    </row>
    <row r="47" spans="1:11" ht="22.5">
      <c r="A47" s="72" t="s">
        <v>44</v>
      </c>
      <c r="B47" s="74" t="s">
        <v>128</v>
      </c>
      <c r="C47" s="75">
        <v>0</v>
      </c>
      <c r="D47" s="98">
        <v>258000</v>
      </c>
      <c r="E47" s="91">
        <v>0</v>
      </c>
      <c r="F47" s="16" t="s">
        <v>24</v>
      </c>
      <c r="G47" s="75">
        <v>0</v>
      </c>
      <c r="H47" s="75">
        <v>0</v>
      </c>
      <c r="I47" s="75">
        <v>0</v>
      </c>
      <c r="J47" s="75">
        <v>0</v>
      </c>
      <c r="K47" s="77">
        <v>0</v>
      </c>
    </row>
    <row r="48" spans="1:11" ht="33.75">
      <c r="A48" s="19" t="s">
        <v>45</v>
      </c>
      <c r="B48" s="70" t="s">
        <v>129</v>
      </c>
      <c r="C48" s="47">
        <v>0</v>
      </c>
      <c r="D48" s="97">
        <v>35000</v>
      </c>
      <c r="E48" s="92">
        <v>0</v>
      </c>
      <c r="F48" s="16" t="s">
        <v>24</v>
      </c>
      <c r="G48" s="47">
        <v>0</v>
      </c>
      <c r="H48" s="47"/>
      <c r="I48" s="47"/>
      <c r="J48" s="47">
        <v>0</v>
      </c>
      <c r="K48" s="55">
        <v>0</v>
      </c>
    </row>
    <row r="49" spans="1:11" ht="22.5">
      <c r="A49" s="19" t="s">
        <v>53</v>
      </c>
      <c r="B49" s="70" t="s">
        <v>158</v>
      </c>
      <c r="C49" s="47">
        <v>0</v>
      </c>
      <c r="D49" s="97">
        <v>15000</v>
      </c>
      <c r="E49" s="92">
        <v>0</v>
      </c>
      <c r="F49" s="16" t="s">
        <v>24</v>
      </c>
      <c r="G49" s="47">
        <v>0</v>
      </c>
      <c r="H49" s="47"/>
      <c r="I49" s="47"/>
      <c r="J49" s="47">
        <v>0</v>
      </c>
      <c r="K49" s="55">
        <v>1611.5</v>
      </c>
    </row>
    <row r="50" spans="1:11" ht="22.5">
      <c r="A50" s="19" t="s">
        <v>54</v>
      </c>
      <c r="B50" s="70" t="s">
        <v>130</v>
      </c>
      <c r="C50" s="47">
        <v>0</v>
      </c>
      <c r="D50" s="97">
        <v>20000</v>
      </c>
      <c r="E50" s="92">
        <v>0</v>
      </c>
      <c r="F50" s="16" t="s">
        <v>24</v>
      </c>
      <c r="G50" s="47">
        <v>0</v>
      </c>
      <c r="H50" s="47"/>
      <c r="I50" s="47"/>
      <c r="J50" s="47">
        <v>0</v>
      </c>
      <c r="K50" s="55">
        <v>0</v>
      </c>
    </row>
    <row r="51" spans="1:11" ht="22.5" customHeight="1">
      <c r="A51" s="19" t="s">
        <v>55</v>
      </c>
      <c r="B51" s="70" t="s">
        <v>131</v>
      </c>
      <c r="C51" s="47">
        <v>0</v>
      </c>
      <c r="D51" s="97">
        <v>52500</v>
      </c>
      <c r="E51" s="92">
        <v>0</v>
      </c>
      <c r="F51" s="16" t="s">
        <v>24</v>
      </c>
      <c r="G51" s="47">
        <v>0</v>
      </c>
      <c r="H51" s="47"/>
      <c r="I51" s="47"/>
      <c r="J51" s="47">
        <v>0</v>
      </c>
      <c r="K51" s="55">
        <v>0</v>
      </c>
    </row>
    <row r="52" spans="1:11" ht="21" customHeight="1">
      <c r="A52" s="19" t="s">
        <v>132</v>
      </c>
      <c r="B52" s="70" t="s">
        <v>133</v>
      </c>
      <c r="C52" s="47">
        <v>0</v>
      </c>
      <c r="D52" s="97">
        <v>80500</v>
      </c>
      <c r="E52" s="92">
        <v>0</v>
      </c>
      <c r="F52" s="16" t="s">
        <v>24</v>
      </c>
      <c r="G52" s="47">
        <v>0</v>
      </c>
      <c r="H52" s="47"/>
      <c r="I52" s="47"/>
      <c r="J52" s="47">
        <v>0</v>
      </c>
      <c r="K52" s="55">
        <v>0</v>
      </c>
    </row>
    <row r="53" spans="1:11" ht="24" customHeight="1">
      <c r="A53" s="19" t="s">
        <v>64</v>
      </c>
      <c r="B53" s="70" t="s">
        <v>134</v>
      </c>
      <c r="C53" s="47">
        <v>0</v>
      </c>
      <c r="D53" s="97">
        <v>15000</v>
      </c>
      <c r="E53" s="92">
        <v>0</v>
      </c>
      <c r="F53" s="16" t="s">
        <v>85</v>
      </c>
      <c r="G53" s="47">
        <v>0</v>
      </c>
      <c r="H53" s="47"/>
      <c r="I53" s="47"/>
      <c r="J53" s="47">
        <v>0</v>
      </c>
      <c r="K53" s="55">
        <v>0</v>
      </c>
    </row>
    <row r="54" spans="1:11" ht="12.75">
      <c r="A54" s="34"/>
      <c r="B54" s="21" t="s">
        <v>31</v>
      </c>
      <c r="C54" s="52">
        <f>SUM(C45:C53)</f>
        <v>1952</v>
      </c>
      <c r="D54" s="52">
        <f>SUM(D45:D53)</f>
        <v>654000</v>
      </c>
      <c r="E54" s="52">
        <f>SUM(E45:E53)</f>
        <v>0</v>
      </c>
      <c r="F54" s="132" t="s">
        <v>5</v>
      </c>
      <c r="G54" s="52">
        <f>SUM(G45:G53)</f>
        <v>1952</v>
      </c>
      <c r="H54" s="52">
        <f>SUM(H45:H53)</f>
        <v>0</v>
      </c>
      <c r="I54" s="52">
        <f>SUM(I45:I53)</f>
        <v>0</v>
      </c>
      <c r="J54" s="52">
        <f>SUM(J45:J53)</f>
        <v>0</v>
      </c>
      <c r="K54" s="52">
        <f>SUM(K45:K53)</f>
        <v>1611.5</v>
      </c>
    </row>
    <row r="55" spans="1:11" ht="12.75">
      <c r="A55" s="37"/>
      <c r="B55" s="153" t="s">
        <v>57</v>
      </c>
      <c r="C55" s="51"/>
      <c r="D55" s="61"/>
      <c r="E55" s="87"/>
      <c r="F55" s="30"/>
      <c r="G55" s="61"/>
      <c r="H55" s="51"/>
      <c r="I55" s="61"/>
      <c r="J55" s="51"/>
      <c r="K55" s="51"/>
    </row>
    <row r="56" spans="1:11" ht="12.75">
      <c r="A56" s="34"/>
      <c r="B56" s="154"/>
      <c r="C56" s="52">
        <f>C44+C54</f>
        <v>140840.88</v>
      </c>
      <c r="D56" s="52">
        <f>D44+D54</f>
        <v>2407900</v>
      </c>
      <c r="E56" s="52">
        <f>E44+E54</f>
        <v>0</v>
      </c>
      <c r="F56" s="132" t="s">
        <v>5</v>
      </c>
      <c r="G56" s="52">
        <f>G44+G54</f>
        <v>140840.88</v>
      </c>
      <c r="H56" s="52">
        <f>H44+H54</f>
        <v>0</v>
      </c>
      <c r="I56" s="52">
        <f>I44+I54</f>
        <v>0</v>
      </c>
      <c r="J56" s="52">
        <f>J44+J54</f>
        <v>0</v>
      </c>
      <c r="K56" s="52">
        <f>K44+K54</f>
        <v>117013.41</v>
      </c>
    </row>
    <row r="57" spans="1:11" ht="33.75">
      <c r="A57" s="82" t="s">
        <v>65</v>
      </c>
      <c r="B57" s="74" t="s">
        <v>135</v>
      </c>
      <c r="C57" s="75">
        <v>0</v>
      </c>
      <c r="D57" s="98">
        <v>30000</v>
      </c>
      <c r="E57" s="91">
        <v>0</v>
      </c>
      <c r="F57" s="76" t="s">
        <v>136</v>
      </c>
      <c r="G57" s="75">
        <v>0</v>
      </c>
      <c r="H57" s="75">
        <v>0</v>
      </c>
      <c r="I57" s="75">
        <v>0</v>
      </c>
      <c r="J57" s="75">
        <v>0</v>
      </c>
      <c r="K57" s="80">
        <v>0</v>
      </c>
    </row>
    <row r="58" spans="1:11" ht="12.75">
      <c r="A58" s="33"/>
      <c r="B58" s="20" t="s">
        <v>137</v>
      </c>
      <c r="C58" s="50">
        <f>C57</f>
        <v>0</v>
      </c>
      <c r="D58" s="50">
        <f aca="true" t="shared" si="4" ref="D58:K58">D57</f>
        <v>30000</v>
      </c>
      <c r="E58" s="50">
        <f t="shared" si="4"/>
        <v>0</v>
      </c>
      <c r="F58" s="135" t="s">
        <v>5</v>
      </c>
      <c r="G58" s="50">
        <f t="shared" si="4"/>
        <v>0</v>
      </c>
      <c r="H58" s="50">
        <f t="shared" si="4"/>
        <v>0</v>
      </c>
      <c r="I58" s="50">
        <f t="shared" si="4"/>
        <v>0</v>
      </c>
      <c r="J58" s="50">
        <f t="shared" si="4"/>
        <v>0</v>
      </c>
      <c r="K58" s="50">
        <f t="shared" si="4"/>
        <v>0</v>
      </c>
    </row>
    <row r="59" spans="1:11" ht="12.75">
      <c r="A59" s="37"/>
      <c r="B59" s="153" t="s">
        <v>138</v>
      </c>
      <c r="C59" s="51"/>
      <c r="D59" s="61"/>
      <c r="E59" s="87"/>
      <c r="F59" s="30"/>
      <c r="G59" s="61"/>
      <c r="H59" s="51"/>
      <c r="I59" s="61"/>
      <c r="J59" s="51"/>
      <c r="K59" s="51"/>
    </row>
    <row r="60" spans="1:11" ht="12.75">
      <c r="A60" s="34"/>
      <c r="B60" s="154"/>
      <c r="C60" s="52">
        <f>C58</f>
        <v>0</v>
      </c>
      <c r="D60" s="52">
        <f aca="true" t="shared" si="5" ref="D60:K60">D58</f>
        <v>30000</v>
      </c>
      <c r="E60" s="52">
        <f t="shared" si="5"/>
        <v>0</v>
      </c>
      <c r="F60" s="132" t="str">
        <f t="shared" si="5"/>
        <v>x</v>
      </c>
      <c r="G60" s="52">
        <f t="shared" si="5"/>
        <v>0</v>
      </c>
      <c r="H60" s="52">
        <f t="shared" si="5"/>
        <v>0</v>
      </c>
      <c r="I60" s="52">
        <f t="shared" si="5"/>
        <v>0</v>
      </c>
      <c r="J60" s="52">
        <f t="shared" si="5"/>
        <v>0</v>
      </c>
      <c r="K60" s="52">
        <f t="shared" si="5"/>
        <v>0</v>
      </c>
    </row>
    <row r="61" spans="1:11" ht="26.25" customHeight="1">
      <c r="A61" s="143" t="s">
        <v>66</v>
      </c>
      <c r="B61" s="103" t="s">
        <v>139</v>
      </c>
      <c r="C61" s="53">
        <v>9442.8</v>
      </c>
      <c r="D61" s="53">
        <v>10000</v>
      </c>
      <c r="E61" s="53">
        <v>0</v>
      </c>
      <c r="F61" s="53" t="s">
        <v>62</v>
      </c>
      <c r="G61" s="53">
        <v>9442.8</v>
      </c>
      <c r="H61" s="53"/>
      <c r="I61" s="53"/>
      <c r="J61" s="53">
        <v>0</v>
      </c>
      <c r="K61" s="53">
        <v>0</v>
      </c>
    </row>
    <row r="62" spans="1:11" ht="14.25" customHeight="1">
      <c r="A62" s="33"/>
      <c r="B62" s="20" t="s">
        <v>63</v>
      </c>
      <c r="C62" s="50">
        <f>C61</f>
        <v>9442.8</v>
      </c>
      <c r="D62" s="50">
        <f aca="true" t="shared" si="6" ref="D62:K62">D61</f>
        <v>10000</v>
      </c>
      <c r="E62" s="50">
        <f t="shared" si="6"/>
        <v>0</v>
      </c>
      <c r="F62" s="135" t="s">
        <v>5</v>
      </c>
      <c r="G62" s="50">
        <f t="shared" si="6"/>
        <v>9442.8</v>
      </c>
      <c r="H62" s="50">
        <f t="shared" si="6"/>
        <v>0</v>
      </c>
      <c r="I62" s="50">
        <f t="shared" si="6"/>
        <v>0</v>
      </c>
      <c r="J62" s="50">
        <f t="shared" si="6"/>
        <v>0</v>
      </c>
      <c r="K62" s="50">
        <f t="shared" si="6"/>
        <v>0</v>
      </c>
    </row>
    <row r="63" spans="1:11" ht="12.75">
      <c r="A63" s="41"/>
      <c r="B63" s="153" t="s">
        <v>33</v>
      </c>
      <c r="C63" s="63"/>
      <c r="D63" s="62"/>
      <c r="E63" s="94"/>
      <c r="F63" s="30"/>
      <c r="G63" s="62"/>
      <c r="H63" s="51"/>
      <c r="I63" s="62"/>
      <c r="J63" s="63"/>
      <c r="K63" s="64"/>
    </row>
    <row r="64" spans="1:11" ht="12.75">
      <c r="A64" s="34"/>
      <c r="B64" s="154"/>
      <c r="C64" s="52">
        <f>C62</f>
        <v>9442.8</v>
      </c>
      <c r="D64" s="52">
        <f aca="true" t="shared" si="7" ref="D64:K64">D62</f>
        <v>10000</v>
      </c>
      <c r="E64" s="52">
        <f t="shared" si="7"/>
        <v>0</v>
      </c>
      <c r="F64" s="132" t="str">
        <f t="shared" si="7"/>
        <v>x</v>
      </c>
      <c r="G64" s="52">
        <f t="shared" si="7"/>
        <v>9442.8</v>
      </c>
      <c r="H64" s="52">
        <f t="shared" si="7"/>
        <v>0</v>
      </c>
      <c r="I64" s="52">
        <f t="shared" si="7"/>
        <v>0</v>
      </c>
      <c r="J64" s="52">
        <f t="shared" si="7"/>
        <v>0</v>
      </c>
      <c r="K64" s="52">
        <f t="shared" si="7"/>
        <v>0</v>
      </c>
    </row>
    <row r="65" spans="1:11" ht="22.5">
      <c r="A65" s="72" t="s">
        <v>67</v>
      </c>
      <c r="B65" s="103" t="s">
        <v>144</v>
      </c>
      <c r="C65" s="53">
        <v>600</v>
      </c>
      <c r="D65" s="101">
        <v>2100000</v>
      </c>
      <c r="E65" s="127">
        <v>0</v>
      </c>
      <c r="F65" s="102" t="s">
        <v>36</v>
      </c>
      <c r="G65" s="53">
        <v>600</v>
      </c>
      <c r="H65" s="53">
        <v>0</v>
      </c>
      <c r="I65" s="53">
        <v>0</v>
      </c>
      <c r="J65" s="90">
        <v>0</v>
      </c>
      <c r="K65" s="96">
        <v>0</v>
      </c>
    </row>
    <row r="66" spans="1:11" ht="33.75">
      <c r="A66" s="72" t="s">
        <v>68</v>
      </c>
      <c r="B66" s="103" t="s">
        <v>145</v>
      </c>
      <c r="C66" s="53">
        <v>0</v>
      </c>
      <c r="D66" s="101">
        <v>900000</v>
      </c>
      <c r="E66" s="127">
        <v>0</v>
      </c>
      <c r="F66" s="102" t="s">
        <v>36</v>
      </c>
      <c r="G66" s="53">
        <v>0</v>
      </c>
      <c r="H66" s="53"/>
      <c r="I66" s="53"/>
      <c r="J66" s="90">
        <v>0</v>
      </c>
      <c r="K66" s="96">
        <v>0</v>
      </c>
    </row>
    <row r="67" spans="1:11" ht="15" customHeight="1">
      <c r="A67" s="33"/>
      <c r="B67" s="20" t="s">
        <v>39</v>
      </c>
      <c r="C67" s="50">
        <f>C65+C66</f>
        <v>600</v>
      </c>
      <c r="D67" s="50">
        <f aca="true" t="shared" si="8" ref="D67:K67">D65+D66</f>
        <v>3000000</v>
      </c>
      <c r="E67" s="50">
        <f t="shared" si="8"/>
        <v>0</v>
      </c>
      <c r="F67" s="135" t="s">
        <v>5</v>
      </c>
      <c r="G67" s="50">
        <f t="shared" si="8"/>
        <v>600</v>
      </c>
      <c r="H67" s="50">
        <f t="shared" si="8"/>
        <v>0</v>
      </c>
      <c r="I67" s="50">
        <f t="shared" si="8"/>
        <v>0</v>
      </c>
      <c r="J67" s="50">
        <f t="shared" si="8"/>
        <v>0</v>
      </c>
      <c r="K67" s="50">
        <f t="shared" si="8"/>
        <v>0</v>
      </c>
    </row>
    <row r="68" spans="1:11" ht="22.5">
      <c r="A68" s="72" t="s">
        <v>90</v>
      </c>
      <c r="B68" s="107" t="s">
        <v>146</v>
      </c>
      <c r="C68" s="79">
        <v>1079.7</v>
      </c>
      <c r="D68" s="104">
        <v>150000</v>
      </c>
      <c r="E68" s="89">
        <v>0</v>
      </c>
      <c r="F68" s="126" t="s">
        <v>74</v>
      </c>
      <c r="G68" s="79">
        <v>1079.7</v>
      </c>
      <c r="H68" s="79">
        <v>0</v>
      </c>
      <c r="I68" s="79">
        <v>0</v>
      </c>
      <c r="J68" s="89">
        <v>0</v>
      </c>
      <c r="K68" s="89">
        <v>0</v>
      </c>
    </row>
    <row r="69" spans="1:11" ht="13.5" customHeight="1">
      <c r="A69" s="33"/>
      <c r="B69" s="20" t="s">
        <v>73</v>
      </c>
      <c r="C69" s="50">
        <f>C68</f>
        <v>1079.7</v>
      </c>
      <c r="D69" s="50">
        <f aca="true" t="shared" si="9" ref="D69:K69">D68</f>
        <v>150000</v>
      </c>
      <c r="E69" s="50">
        <f t="shared" si="9"/>
        <v>0</v>
      </c>
      <c r="F69" s="135" t="s">
        <v>5</v>
      </c>
      <c r="G69" s="50">
        <f t="shared" si="9"/>
        <v>1079.7</v>
      </c>
      <c r="H69" s="50">
        <f t="shared" si="9"/>
        <v>0</v>
      </c>
      <c r="I69" s="50">
        <f t="shared" si="9"/>
        <v>0</v>
      </c>
      <c r="J69" s="50">
        <f t="shared" si="9"/>
        <v>0</v>
      </c>
      <c r="K69" s="50">
        <f t="shared" si="9"/>
        <v>0</v>
      </c>
    </row>
    <row r="70" spans="1:11" ht="27" customHeight="1">
      <c r="A70" s="72" t="s">
        <v>91</v>
      </c>
      <c r="B70" s="103" t="s">
        <v>147</v>
      </c>
      <c r="C70" s="53">
        <v>374774.1</v>
      </c>
      <c r="D70" s="101">
        <v>750400</v>
      </c>
      <c r="E70" s="127">
        <v>0</v>
      </c>
      <c r="F70" s="102" t="s">
        <v>88</v>
      </c>
      <c r="G70" s="53">
        <v>374774.1</v>
      </c>
      <c r="H70" s="53">
        <v>0</v>
      </c>
      <c r="I70" s="53">
        <v>0</v>
      </c>
      <c r="J70" s="90">
        <v>0</v>
      </c>
      <c r="K70" s="120">
        <v>1825482.05</v>
      </c>
    </row>
    <row r="71" spans="1:11" ht="15" customHeight="1">
      <c r="A71" s="33"/>
      <c r="B71" s="20" t="s">
        <v>41</v>
      </c>
      <c r="C71" s="50">
        <f>C70</f>
        <v>374774.1</v>
      </c>
      <c r="D71" s="50">
        <f>D70</f>
        <v>750400</v>
      </c>
      <c r="E71" s="50">
        <f>E70</f>
        <v>0</v>
      </c>
      <c r="F71" s="135" t="s">
        <v>5</v>
      </c>
      <c r="G71" s="50">
        <f>G70</f>
        <v>374774.1</v>
      </c>
      <c r="H71" s="50">
        <f>H70</f>
        <v>0</v>
      </c>
      <c r="I71" s="50">
        <f>I70</f>
        <v>0</v>
      </c>
      <c r="J71" s="50">
        <f>J70</f>
        <v>0</v>
      </c>
      <c r="K71" s="50">
        <f>K70</f>
        <v>1825482.05</v>
      </c>
    </row>
    <row r="72" spans="1:11" ht="15" customHeight="1">
      <c r="A72" s="41"/>
      <c r="B72" s="153" t="s">
        <v>40</v>
      </c>
      <c r="C72" s="63"/>
      <c r="D72" s="62"/>
      <c r="E72" s="94"/>
      <c r="F72" s="30"/>
      <c r="G72" s="62"/>
      <c r="H72" s="51"/>
      <c r="I72" s="62"/>
      <c r="J72" s="63"/>
      <c r="K72" s="64"/>
    </row>
    <row r="73" spans="1:11" ht="12.75">
      <c r="A73" s="34"/>
      <c r="B73" s="154"/>
      <c r="C73" s="52">
        <f>C67+C69+C71</f>
        <v>376453.8</v>
      </c>
      <c r="D73" s="52">
        <f aca="true" t="shared" si="10" ref="D73:K73">D67+D69+D71</f>
        <v>3900400</v>
      </c>
      <c r="E73" s="52">
        <f t="shared" si="10"/>
        <v>0</v>
      </c>
      <c r="F73" s="132" t="s">
        <v>5</v>
      </c>
      <c r="G73" s="52">
        <f t="shared" si="10"/>
        <v>376453.8</v>
      </c>
      <c r="H73" s="52">
        <f t="shared" si="10"/>
        <v>0</v>
      </c>
      <c r="I73" s="52">
        <f t="shared" si="10"/>
        <v>0</v>
      </c>
      <c r="J73" s="52">
        <f t="shared" si="10"/>
        <v>0</v>
      </c>
      <c r="K73" s="52">
        <f t="shared" si="10"/>
        <v>1825482.05</v>
      </c>
    </row>
    <row r="74" spans="1:11" ht="24" customHeight="1">
      <c r="A74" s="18" t="s">
        <v>92</v>
      </c>
      <c r="B74" s="73" t="s">
        <v>148</v>
      </c>
      <c r="C74" s="46">
        <v>0</v>
      </c>
      <c r="D74" s="99">
        <v>8000</v>
      </c>
      <c r="E74" s="93">
        <v>0</v>
      </c>
      <c r="F74" s="76" t="s">
        <v>75</v>
      </c>
      <c r="G74" s="46">
        <v>0</v>
      </c>
      <c r="H74" s="75">
        <v>0</v>
      </c>
      <c r="I74" s="75">
        <v>0</v>
      </c>
      <c r="J74" s="75">
        <v>0</v>
      </c>
      <c r="K74" s="54">
        <v>0</v>
      </c>
    </row>
    <row r="75" spans="1:11" ht="12.75">
      <c r="A75" s="33"/>
      <c r="B75" s="20" t="s">
        <v>76</v>
      </c>
      <c r="C75" s="50">
        <f>C74</f>
        <v>0</v>
      </c>
      <c r="D75" s="50">
        <f aca="true" t="shared" si="11" ref="D75:K75">D74</f>
        <v>8000</v>
      </c>
      <c r="E75" s="50">
        <f t="shared" si="11"/>
        <v>0</v>
      </c>
      <c r="F75" s="135" t="s">
        <v>5</v>
      </c>
      <c r="G75" s="50">
        <f t="shared" si="11"/>
        <v>0</v>
      </c>
      <c r="H75" s="50">
        <f t="shared" si="11"/>
        <v>0</v>
      </c>
      <c r="I75" s="50">
        <f t="shared" si="11"/>
        <v>0</v>
      </c>
      <c r="J75" s="50">
        <f t="shared" si="11"/>
        <v>0</v>
      </c>
      <c r="K75" s="50">
        <f t="shared" si="11"/>
        <v>0</v>
      </c>
    </row>
    <row r="76" spans="1:11" ht="12.75">
      <c r="A76" s="41"/>
      <c r="B76" s="153" t="s">
        <v>77</v>
      </c>
      <c r="C76" s="63"/>
      <c r="D76" s="62"/>
      <c r="E76" s="94"/>
      <c r="F76" s="30"/>
      <c r="G76" s="62"/>
      <c r="H76" s="51"/>
      <c r="I76" s="62"/>
      <c r="J76" s="63"/>
      <c r="K76" s="64"/>
    </row>
    <row r="77" spans="1:11" ht="12.75">
      <c r="A77" s="34"/>
      <c r="B77" s="154"/>
      <c r="C77" s="52">
        <f>C75</f>
        <v>0</v>
      </c>
      <c r="D77" s="52">
        <f aca="true" t="shared" si="12" ref="D77:K77">D75</f>
        <v>8000</v>
      </c>
      <c r="E77" s="52">
        <f t="shared" si="12"/>
        <v>0</v>
      </c>
      <c r="F77" s="132" t="str">
        <f t="shared" si="12"/>
        <v>x</v>
      </c>
      <c r="G77" s="52">
        <f t="shared" si="12"/>
        <v>0</v>
      </c>
      <c r="H77" s="52">
        <f t="shared" si="12"/>
        <v>0</v>
      </c>
      <c r="I77" s="52">
        <f t="shared" si="12"/>
        <v>0</v>
      </c>
      <c r="J77" s="52">
        <f t="shared" si="12"/>
        <v>0</v>
      </c>
      <c r="K77" s="52">
        <f t="shared" si="12"/>
        <v>0</v>
      </c>
    </row>
    <row r="78" spans="1:11" ht="35.25" customHeight="1">
      <c r="A78" s="143" t="s">
        <v>93</v>
      </c>
      <c r="B78" s="103" t="s">
        <v>149</v>
      </c>
      <c r="C78" s="53">
        <v>0</v>
      </c>
      <c r="D78" s="101">
        <v>0</v>
      </c>
      <c r="E78" s="105">
        <v>19000</v>
      </c>
      <c r="F78" s="144" t="s">
        <v>150</v>
      </c>
      <c r="G78" s="53">
        <v>0</v>
      </c>
      <c r="H78" s="53"/>
      <c r="I78" s="53"/>
      <c r="J78" s="53">
        <v>0</v>
      </c>
      <c r="K78" s="53">
        <v>0</v>
      </c>
    </row>
    <row r="79" spans="1:11" ht="12.75">
      <c r="A79" s="39"/>
      <c r="B79" s="27" t="s">
        <v>56</v>
      </c>
      <c r="C79" s="48">
        <f>C78</f>
        <v>0</v>
      </c>
      <c r="D79" s="48">
        <f aca="true" t="shared" si="13" ref="D79:K79">D78</f>
        <v>0</v>
      </c>
      <c r="E79" s="48">
        <f t="shared" si="13"/>
        <v>19000</v>
      </c>
      <c r="F79" s="131" t="s">
        <v>5</v>
      </c>
      <c r="G79" s="48">
        <f t="shared" si="13"/>
        <v>0</v>
      </c>
      <c r="H79" s="48">
        <f t="shared" si="13"/>
        <v>0</v>
      </c>
      <c r="I79" s="48">
        <f t="shared" si="13"/>
        <v>0</v>
      </c>
      <c r="J79" s="48">
        <f t="shared" si="13"/>
        <v>0</v>
      </c>
      <c r="K79" s="48">
        <f t="shared" si="13"/>
        <v>0</v>
      </c>
    </row>
    <row r="80" spans="1:11" ht="24.75" customHeight="1">
      <c r="A80" s="106" t="s">
        <v>94</v>
      </c>
      <c r="B80" s="128" t="s">
        <v>152</v>
      </c>
      <c r="C80" s="79">
        <v>0</v>
      </c>
      <c r="D80" s="79">
        <v>24000</v>
      </c>
      <c r="E80" s="79">
        <v>0</v>
      </c>
      <c r="F80" s="129" t="s">
        <v>89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</row>
    <row r="81" spans="1:11" ht="22.5">
      <c r="A81" s="106" t="s">
        <v>95</v>
      </c>
      <c r="B81" s="128" t="s">
        <v>159</v>
      </c>
      <c r="C81" s="79">
        <v>0</v>
      </c>
      <c r="D81" s="79">
        <v>14000</v>
      </c>
      <c r="E81" s="79">
        <v>0</v>
      </c>
      <c r="F81" s="129" t="s">
        <v>89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</row>
    <row r="82" spans="1:11" ht="24.75" customHeight="1">
      <c r="A82" s="106" t="s">
        <v>97</v>
      </c>
      <c r="B82" s="128" t="s">
        <v>153</v>
      </c>
      <c r="C82" s="79">
        <v>0</v>
      </c>
      <c r="D82" s="79">
        <v>14000</v>
      </c>
      <c r="E82" s="79">
        <v>0</v>
      </c>
      <c r="F82" s="129" t="s">
        <v>89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</row>
    <row r="83" spans="1:11" ht="45">
      <c r="A83" s="106" t="s">
        <v>98</v>
      </c>
      <c r="B83" s="128" t="s">
        <v>154</v>
      </c>
      <c r="C83" s="79">
        <v>1765.53</v>
      </c>
      <c r="D83" s="79">
        <v>11526</v>
      </c>
      <c r="E83" s="79">
        <v>0</v>
      </c>
      <c r="F83" s="129" t="s">
        <v>89</v>
      </c>
      <c r="G83" s="79">
        <v>1765.53</v>
      </c>
      <c r="H83" s="79">
        <v>0</v>
      </c>
      <c r="I83" s="79">
        <v>0</v>
      </c>
      <c r="J83" s="79">
        <v>0</v>
      </c>
      <c r="K83" s="79">
        <v>0</v>
      </c>
    </row>
    <row r="84" spans="1:11" ht="22.5">
      <c r="A84" s="106" t="s">
        <v>99</v>
      </c>
      <c r="B84" s="128" t="s">
        <v>155</v>
      </c>
      <c r="C84" s="79">
        <v>321.01</v>
      </c>
      <c r="D84" s="79">
        <v>2761</v>
      </c>
      <c r="E84" s="79">
        <v>0</v>
      </c>
      <c r="F84" s="129" t="s">
        <v>89</v>
      </c>
      <c r="G84" s="79">
        <v>321.01</v>
      </c>
      <c r="H84" s="79">
        <v>0</v>
      </c>
      <c r="I84" s="79">
        <v>0</v>
      </c>
      <c r="J84" s="79">
        <v>0</v>
      </c>
      <c r="K84" s="79">
        <v>0</v>
      </c>
    </row>
    <row r="85" spans="1:11" ht="12.75">
      <c r="A85" s="39"/>
      <c r="B85" s="27" t="s">
        <v>96</v>
      </c>
      <c r="C85" s="48">
        <f>SUM(C80:C84)</f>
        <v>2086.54</v>
      </c>
      <c r="D85" s="48">
        <f aca="true" t="shared" si="14" ref="D85:K85">SUM(D80:D84)</f>
        <v>66287</v>
      </c>
      <c r="E85" s="48">
        <f t="shared" si="14"/>
        <v>0</v>
      </c>
      <c r="F85" s="131" t="s">
        <v>5</v>
      </c>
      <c r="G85" s="48">
        <f t="shared" si="14"/>
        <v>2086.54</v>
      </c>
      <c r="H85" s="48">
        <f t="shared" si="14"/>
        <v>0</v>
      </c>
      <c r="I85" s="48">
        <f t="shared" si="14"/>
        <v>0</v>
      </c>
      <c r="J85" s="48">
        <f t="shared" si="14"/>
        <v>0</v>
      </c>
      <c r="K85" s="48">
        <f t="shared" si="14"/>
        <v>0</v>
      </c>
    </row>
    <row r="86" spans="1:11" ht="12.75">
      <c r="A86" s="38"/>
      <c r="B86" s="155" t="s">
        <v>46</v>
      </c>
      <c r="C86" s="117"/>
      <c r="D86" s="130"/>
      <c r="E86" s="95"/>
      <c r="F86" s="22"/>
      <c r="G86" s="57"/>
      <c r="H86" s="57"/>
      <c r="I86" s="57"/>
      <c r="J86" s="56"/>
      <c r="K86" s="58"/>
    </row>
    <row r="87" spans="1:11" ht="10.5" customHeight="1">
      <c r="A87" s="40"/>
      <c r="B87" s="154"/>
      <c r="C87" s="49">
        <f>C79+C85</f>
        <v>2086.54</v>
      </c>
      <c r="D87" s="49">
        <f aca="true" t="shared" si="15" ref="D87:K87">D79+D85</f>
        <v>66287</v>
      </c>
      <c r="E87" s="49">
        <f t="shared" si="15"/>
        <v>19000</v>
      </c>
      <c r="F87" s="133" t="s">
        <v>5</v>
      </c>
      <c r="G87" s="49">
        <f t="shared" si="15"/>
        <v>2086.54</v>
      </c>
      <c r="H87" s="49">
        <f t="shared" si="15"/>
        <v>0</v>
      </c>
      <c r="I87" s="49">
        <f t="shared" si="15"/>
        <v>0</v>
      </c>
      <c r="J87" s="49">
        <f t="shared" si="15"/>
        <v>0</v>
      </c>
      <c r="K87" s="49">
        <f t="shared" si="15"/>
        <v>0</v>
      </c>
    </row>
    <row r="88" spans="1:11" ht="22.5">
      <c r="A88" s="43" t="s">
        <v>69</v>
      </c>
      <c r="B88" s="109" t="s">
        <v>78</v>
      </c>
      <c r="C88" s="115">
        <f>C93+C98+C102</f>
        <v>348148.79</v>
      </c>
      <c r="D88" s="115">
        <f aca="true" t="shared" si="16" ref="D88:K88">D93+D98+D102</f>
        <v>325822</v>
      </c>
      <c r="E88" s="115">
        <f t="shared" si="16"/>
        <v>220000</v>
      </c>
      <c r="F88" s="134" t="s">
        <v>5</v>
      </c>
      <c r="G88" s="115">
        <f t="shared" si="16"/>
        <v>250000</v>
      </c>
      <c r="H88" s="115">
        <f t="shared" si="16"/>
        <v>0</v>
      </c>
      <c r="I88" s="115">
        <f t="shared" si="16"/>
        <v>0</v>
      </c>
      <c r="J88" s="115">
        <f t="shared" si="16"/>
        <v>98148.79</v>
      </c>
      <c r="K88" s="115">
        <f t="shared" si="16"/>
        <v>0</v>
      </c>
    </row>
    <row r="89" spans="1:11" ht="12.75">
      <c r="A89" s="11"/>
      <c r="B89" s="119" t="s">
        <v>9</v>
      </c>
      <c r="C89" s="120"/>
      <c r="D89" s="101"/>
      <c r="E89" s="90"/>
      <c r="F89" s="42"/>
      <c r="G89" s="121"/>
      <c r="H89" s="122"/>
      <c r="I89" s="121"/>
      <c r="J89" s="122"/>
      <c r="K89" s="123"/>
    </row>
    <row r="90" spans="1:11" ht="48.75" customHeight="1">
      <c r="A90" s="113" t="s">
        <v>15</v>
      </c>
      <c r="B90" s="114" t="s">
        <v>123</v>
      </c>
      <c r="C90" s="118">
        <v>0</v>
      </c>
      <c r="D90" s="110">
        <v>75822</v>
      </c>
      <c r="E90" s="111">
        <v>0</v>
      </c>
      <c r="F90" s="42" t="s">
        <v>124</v>
      </c>
      <c r="G90" s="47">
        <v>0</v>
      </c>
      <c r="H90" s="47">
        <v>0</v>
      </c>
      <c r="I90" s="47">
        <v>0</v>
      </c>
      <c r="J90" s="47">
        <v>0</v>
      </c>
      <c r="K90" s="112">
        <v>0</v>
      </c>
    </row>
    <row r="91" spans="1:11" ht="12.75">
      <c r="A91" s="39"/>
      <c r="B91" s="20" t="s">
        <v>22</v>
      </c>
      <c r="C91" s="48">
        <f>C90</f>
        <v>0</v>
      </c>
      <c r="D91" s="48">
        <f>D90</f>
        <v>75822</v>
      </c>
      <c r="E91" s="48">
        <f>E90</f>
        <v>0</v>
      </c>
      <c r="F91" s="131" t="s">
        <v>5</v>
      </c>
      <c r="G91" s="48">
        <f>G90</f>
        <v>0</v>
      </c>
      <c r="H91" s="48">
        <f>H90</f>
        <v>0</v>
      </c>
      <c r="I91" s="48">
        <f>I90</f>
        <v>0</v>
      </c>
      <c r="J91" s="48">
        <f>J90</f>
        <v>0</v>
      </c>
      <c r="K91" s="48">
        <f>K90</f>
        <v>0</v>
      </c>
    </row>
    <row r="92" spans="1:11" ht="12.75">
      <c r="A92" s="38"/>
      <c r="B92" s="153" t="s">
        <v>57</v>
      </c>
      <c r="C92" s="117"/>
      <c r="D92" s="100"/>
      <c r="E92" s="95"/>
      <c r="F92" s="22"/>
      <c r="G92" s="57"/>
      <c r="H92" s="57"/>
      <c r="I92" s="57"/>
      <c r="J92" s="56"/>
      <c r="K92" s="58"/>
    </row>
    <row r="93" spans="1:11" ht="12.75">
      <c r="A93" s="40"/>
      <c r="B93" s="154"/>
      <c r="C93" s="49">
        <f>C91</f>
        <v>0</v>
      </c>
      <c r="D93" s="49">
        <f aca="true" t="shared" si="17" ref="D93:K93">D91</f>
        <v>75822</v>
      </c>
      <c r="E93" s="49">
        <f t="shared" si="17"/>
        <v>0</v>
      </c>
      <c r="F93" s="133" t="str">
        <f t="shared" si="17"/>
        <v>x</v>
      </c>
      <c r="G93" s="49">
        <f t="shared" si="17"/>
        <v>0</v>
      </c>
      <c r="H93" s="49">
        <f t="shared" si="17"/>
        <v>0</v>
      </c>
      <c r="I93" s="49">
        <f t="shared" si="17"/>
        <v>0</v>
      </c>
      <c r="J93" s="49">
        <f t="shared" si="17"/>
        <v>0</v>
      </c>
      <c r="K93" s="49">
        <f t="shared" si="17"/>
        <v>0</v>
      </c>
    </row>
    <row r="94" spans="1:11" ht="36.75" customHeight="1">
      <c r="A94" s="106" t="s">
        <v>49</v>
      </c>
      <c r="B94" s="128" t="s">
        <v>140</v>
      </c>
      <c r="C94" s="79">
        <v>100000</v>
      </c>
      <c r="D94" s="79">
        <v>100000</v>
      </c>
      <c r="E94" s="79">
        <v>0</v>
      </c>
      <c r="F94" s="129" t="s">
        <v>141</v>
      </c>
      <c r="G94" s="79">
        <v>100000</v>
      </c>
      <c r="H94" s="79"/>
      <c r="I94" s="79"/>
      <c r="J94" s="79">
        <v>0</v>
      </c>
      <c r="K94" s="79">
        <v>0</v>
      </c>
    </row>
    <row r="95" spans="1:11" ht="17.25" customHeight="1">
      <c r="A95" s="39"/>
      <c r="B95" s="20" t="s">
        <v>143</v>
      </c>
      <c r="C95" s="48">
        <f>C94</f>
        <v>100000</v>
      </c>
      <c r="D95" s="48">
        <f>D94</f>
        <v>100000</v>
      </c>
      <c r="E95" s="48">
        <f>E94</f>
        <v>0</v>
      </c>
      <c r="F95" s="131" t="s">
        <v>5</v>
      </c>
      <c r="G95" s="48">
        <f>G94</f>
        <v>100000</v>
      </c>
      <c r="H95" s="48">
        <f>H94</f>
        <v>0</v>
      </c>
      <c r="I95" s="48">
        <f>I94</f>
        <v>0</v>
      </c>
      <c r="J95" s="48">
        <f>J94</f>
        <v>0</v>
      </c>
      <c r="K95" s="48">
        <f>K94</f>
        <v>0</v>
      </c>
    </row>
    <row r="96" spans="1:11" ht="22.5">
      <c r="A96" s="106" t="s">
        <v>17</v>
      </c>
      <c r="B96" s="128" t="s">
        <v>142</v>
      </c>
      <c r="C96" s="79">
        <v>150000</v>
      </c>
      <c r="D96" s="79">
        <v>150000</v>
      </c>
      <c r="E96" s="79">
        <v>0</v>
      </c>
      <c r="F96" s="129" t="s">
        <v>79</v>
      </c>
      <c r="G96" s="79">
        <v>150000</v>
      </c>
      <c r="H96" s="79"/>
      <c r="I96" s="79"/>
      <c r="J96" s="79">
        <v>0</v>
      </c>
      <c r="K96" s="79">
        <v>0</v>
      </c>
    </row>
    <row r="97" spans="1:11" ht="12.75">
      <c r="A97" s="39"/>
      <c r="B97" s="20" t="s">
        <v>80</v>
      </c>
      <c r="C97" s="48">
        <f>C96</f>
        <v>150000</v>
      </c>
      <c r="D97" s="48">
        <f>D96</f>
        <v>150000</v>
      </c>
      <c r="E97" s="48">
        <f>E96</f>
        <v>0</v>
      </c>
      <c r="F97" s="131" t="s">
        <v>5</v>
      </c>
      <c r="G97" s="48">
        <f>G96</f>
        <v>150000</v>
      </c>
      <c r="H97" s="48">
        <f>H96</f>
        <v>0</v>
      </c>
      <c r="I97" s="48">
        <f>I96</f>
        <v>0</v>
      </c>
      <c r="J97" s="48">
        <f>J96</f>
        <v>0</v>
      </c>
      <c r="K97" s="48">
        <f>K96</f>
        <v>0</v>
      </c>
    </row>
    <row r="98" spans="1:11" ht="23.25" customHeight="1">
      <c r="A98" s="146"/>
      <c r="B98" s="147" t="s">
        <v>151</v>
      </c>
      <c r="C98" s="48">
        <f>C95+C97</f>
        <v>250000</v>
      </c>
      <c r="D98" s="48">
        <f aca="true" t="shared" si="18" ref="D98:K98">D95+D97</f>
        <v>250000</v>
      </c>
      <c r="E98" s="48">
        <f t="shared" si="18"/>
        <v>0</v>
      </c>
      <c r="F98" s="131" t="s">
        <v>5</v>
      </c>
      <c r="G98" s="48">
        <f t="shared" si="18"/>
        <v>250000</v>
      </c>
      <c r="H98" s="48">
        <f t="shared" si="18"/>
        <v>0</v>
      </c>
      <c r="I98" s="48">
        <f t="shared" si="18"/>
        <v>0</v>
      </c>
      <c r="J98" s="48">
        <f t="shared" si="18"/>
        <v>0</v>
      </c>
      <c r="K98" s="48">
        <f t="shared" si="18"/>
        <v>0</v>
      </c>
    </row>
    <row r="99" spans="1:11" ht="36" customHeight="1">
      <c r="A99" s="72" t="s">
        <v>18</v>
      </c>
      <c r="B99" s="114" t="s">
        <v>100</v>
      </c>
      <c r="C99" s="53">
        <v>98148.79</v>
      </c>
      <c r="D99" s="101">
        <v>0</v>
      </c>
      <c r="E99" s="53">
        <v>220000</v>
      </c>
      <c r="F99" s="42" t="s">
        <v>81</v>
      </c>
      <c r="G99" s="47">
        <v>0</v>
      </c>
      <c r="H99" s="145">
        <v>0</v>
      </c>
      <c r="I99" s="145">
        <v>0</v>
      </c>
      <c r="J99" s="120">
        <v>98148.79</v>
      </c>
      <c r="K99" s="123">
        <v>0</v>
      </c>
    </row>
    <row r="100" spans="1:11" ht="15" customHeight="1">
      <c r="A100" s="39"/>
      <c r="B100" s="20" t="s">
        <v>56</v>
      </c>
      <c r="C100" s="48">
        <f>C99</f>
        <v>98148.79</v>
      </c>
      <c r="D100" s="48">
        <f aca="true" t="shared" si="19" ref="D100:K100">D99</f>
        <v>0</v>
      </c>
      <c r="E100" s="48">
        <f t="shared" si="19"/>
        <v>220000</v>
      </c>
      <c r="F100" s="131" t="s">
        <v>5</v>
      </c>
      <c r="G100" s="48">
        <f t="shared" si="19"/>
        <v>0</v>
      </c>
      <c r="H100" s="48">
        <f t="shared" si="19"/>
        <v>0</v>
      </c>
      <c r="I100" s="48">
        <f t="shared" si="19"/>
        <v>0</v>
      </c>
      <c r="J100" s="48">
        <f t="shared" si="19"/>
        <v>98148.79</v>
      </c>
      <c r="K100" s="48">
        <f t="shared" si="19"/>
        <v>0</v>
      </c>
    </row>
    <row r="101" spans="1:11" ht="7.5" customHeight="1">
      <c r="A101" s="38"/>
      <c r="B101" s="153" t="s">
        <v>46</v>
      </c>
      <c r="C101" s="117"/>
      <c r="D101" s="100"/>
      <c r="E101" s="95"/>
      <c r="F101" s="22"/>
      <c r="G101" s="57"/>
      <c r="H101" s="57"/>
      <c r="I101" s="57"/>
      <c r="J101" s="56"/>
      <c r="K101" s="58"/>
    </row>
    <row r="102" spans="1:11" ht="13.5" customHeight="1">
      <c r="A102" s="40"/>
      <c r="B102" s="154"/>
      <c r="C102" s="49">
        <f>C100</f>
        <v>98148.79</v>
      </c>
      <c r="D102" s="49">
        <f aca="true" t="shared" si="20" ref="D102:K102">D100</f>
        <v>0</v>
      </c>
      <c r="E102" s="49">
        <f t="shared" si="20"/>
        <v>220000</v>
      </c>
      <c r="F102" s="133" t="str">
        <f t="shared" si="20"/>
        <v>x</v>
      </c>
      <c r="G102" s="49">
        <f t="shared" si="20"/>
        <v>0</v>
      </c>
      <c r="H102" s="49">
        <f t="shared" si="20"/>
        <v>0</v>
      </c>
      <c r="I102" s="49">
        <f t="shared" si="20"/>
        <v>0</v>
      </c>
      <c r="J102" s="49">
        <f t="shared" si="20"/>
        <v>98148.79</v>
      </c>
      <c r="K102" s="49">
        <f t="shared" si="20"/>
        <v>0</v>
      </c>
    </row>
    <row r="103" spans="1:11" ht="12.75">
      <c r="A103" s="44"/>
      <c r="B103" s="151" t="s">
        <v>13</v>
      </c>
      <c r="C103" s="149">
        <f>C16+C88</f>
        <v>894280.1200000001</v>
      </c>
      <c r="D103" s="149">
        <f aca="true" t="shared" si="21" ref="D103:K103">D16+D88</f>
        <v>7174859</v>
      </c>
      <c r="E103" s="149">
        <f t="shared" si="21"/>
        <v>239000</v>
      </c>
      <c r="F103" s="149" t="s">
        <v>5</v>
      </c>
      <c r="G103" s="149">
        <f t="shared" si="21"/>
        <v>796131.3300000001</v>
      </c>
      <c r="H103" s="149">
        <f t="shared" si="21"/>
        <v>0</v>
      </c>
      <c r="I103" s="149">
        <f t="shared" si="21"/>
        <v>0</v>
      </c>
      <c r="J103" s="149">
        <f t="shared" si="21"/>
        <v>98148.79</v>
      </c>
      <c r="K103" s="149">
        <f t="shared" si="21"/>
        <v>1942498.6600000001</v>
      </c>
    </row>
    <row r="104" spans="1:11" ht="12.75">
      <c r="A104" s="45"/>
      <c r="B104" s="152"/>
      <c r="C104" s="150"/>
      <c r="D104" s="150"/>
      <c r="E104" s="150"/>
      <c r="F104" s="150"/>
      <c r="G104" s="150"/>
      <c r="H104" s="150"/>
      <c r="I104" s="150"/>
      <c r="J104" s="150"/>
      <c r="K104" s="150"/>
    </row>
    <row r="105" spans="2:6" ht="12.75">
      <c r="B105" s="25"/>
      <c r="F105" s="17"/>
    </row>
    <row r="106" ht="12.75">
      <c r="B106" s="26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</sheetData>
  <mergeCells count="26">
    <mergeCell ref="B15:B16"/>
    <mergeCell ref="A3:K5"/>
    <mergeCell ref="B23:B24"/>
    <mergeCell ref="G6:J7"/>
    <mergeCell ref="G8:J8"/>
    <mergeCell ref="H9:H11"/>
    <mergeCell ref="I9:I11"/>
    <mergeCell ref="D6:F8"/>
    <mergeCell ref="B55:B56"/>
    <mergeCell ref="B86:B87"/>
    <mergeCell ref="B92:B93"/>
    <mergeCell ref="C103:C104"/>
    <mergeCell ref="B63:B64"/>
    <mergeCell ref="B101:B102"/>
    <mergeCell ref="B72:B73"/>
    <mergeCell ref="B76:B77"/>
    <mergeCell ref="B59:B60"/>
    <mergeCell ref="K103:K104"/>
    <mergeCell ref="H103:H104"/>
    <mergeCell ref="I103:I104"/>
    <mergeCell ref="B103:B104"/>
    <mergeCell ref="G103:G104"/>
    <mergeCell ref="D103:D104"/>
    <mergeCell ref="F103:F104"/>
    <mergeCell ref="E103:E104"/>
    <mergeCell ref="J103:J104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2009-08-13T08:51:35Z</cp:lastPrinted>
  <dcterms:created xsi:type="dcterms:W3CDTF">2000-08-28T10:16:51Z</dcterms:created>
  <dcterms:modified xsi:type="dcterms:W3CDTF">2009-08-31T08:29:23Z</dcterms:modified>
  <cp:category/>
  <cp:version/>
  <cp:contentType/>
  <cp:contentStatus/>
</cp:coreProperties>
</file>